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ALLAorn\Tool Kits\Pressure Ulcer\Update_2016\Components\"/>
    </mc:Choice>
  </mc:AlternateContent>
  <bookViews>
    <workbookView xWindow="0" yWindow="0" windowWidth="28800" windowHeight="11835" activeTab="3"/>
  </bookViews>
  <sheets>
    <sheet name="Preop" sheetId="3" r:id="rId1"/>
    <sheet name="Intraop" sheetId="4" r:id="rId2"/>
    <sheet name="PACU" sheetId="5" r:id="rId3"/>
    <sheet name="Calculator " sheetId="7" r:id="rId4"/>
  </sheets>
  <definedNames>
    <definedName name="_xlnm.Print_Area" localSheetId="1">Intraop!$A$1:$F$27</definedName>
    <definedName name="_xlnm.Print_Area" localSheetId="2">PACU!$A$1:$F$25</definedName>
    <definedName name="_xlnm.Print_Area" localSheetId="0">Preop!$A$1:$F$35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7" i="7" l="1"/>
  <c r="H15" i="7"/>
  <c r="H11" i="7"/>
  <c r="D4" i="7"/>
  <c r="F4" i="7"/>
  <c r="C7" i="7"/>
  <c r="F20" i="4"/>
  <c r="F23" i="3"/>
  <c r="F21" i="4"/>
  <c r="F22" i="4"/>
  <c r="F11" i="5" s="1"/>
  <c r="F12" i="5" s="1"/>
  <c r="F13" i="5" s="1"/>
  <c r="F10" i="5"/>
  <c r="F24" i="3"/>
  <c r="F23" i="4"/>
</calcChain>
</file>

<file path=xl/sharedStrings.xml><?xml version="1.0" encoding="utf-8"?>
<sst xmlns="http://schemas.openxmlformats.org/spreadsheetml/2006/main" count="181" uniqueCount="134">
  <si>
    <t>Mobility</t>
  </si>
  <si>
    <t>Total</t>
  </si>
  <si>
    <t>Preoperative Assessment</t>
  </si>
  <si>
    <t>Very limited, requires transfer assistance</t>
  </si>
  <si>
    <t>Completely immobile, requires full assistance</t>
  </si>
  <si>
    <t>Nutritional State</t>
  </si>
  <si>
    <t>Length of NPO status</t>
  </si>
  <si>
    <r>
      <t>12</t>
    </r>
    <r>
      <rPr>
        <sz val="12"/>
        <color theme="1"/>
        <rFont val="Corbel"/>
        <family val="2"/>
      </rPr>
      <t>°</t>
    </r>
    <r>
      <rPr>
        <sz val="12"/>
        <color theme="1"/>
        <rFont val="Times New Roman"/>
        <family val="1"/>
      </rPr>
      <t xml:space="preserve"> or &lt;</t>
    </r>
  </si>
  <si>
    <r>
      <t>&gt; 12° but &lt; 24</t>
    </r>
    <r>
      <rPr>
        <sz val="12"/>
        <color theme="1"/>
        <rFont val="Corbel"/>
        <family val="2"/>
      </rPr>
      <t>°</t>
    </r>
  </si>
  <si>
    <t>&gt; 24°</t>
  </si>
  <si>
    <t>BMI</t>
  </si>
  <si>
    <r>
      <t>&lt; 30kg/m</t>
    </r>
    <r>
      <rPr>
        <sz val="12"/>
        <color theme="1"/>
        <rFont val="Corbel"/>
        <family val="2"/>
      </rPr>
      <t>²</t>
    </r>
  </si>
  <si>
    <r>
      <t>30kg/m</t>
    </r>
    <r>
      <rPr>
        <sz val="12"/>
        <color theme="1"/>
        <rFont val="Corbel"/>
        <family val="2"/>
      </rPr>
      <t>²</t>
    </r>
    <r>
      <rPr>
        <sz val="12"/>
        <color theme="1"/>
        <rFont val="Times New Roman"/>
        <family val="1"/>
      </rPr>
      <t xml:space="preserve"> - 35kg/m²</t>
    </r>
  </si>
  <si>
    <r>
      <t>&gt; 35kg/m</t>
    </r>
    <r>
      <rPr>
        <sz val="12"/>
        <color theme="1"/>
        <rFont val="Corbel"/>
        <family val="2"/>
      </rPr>
      <t>²</t>
    </r>
  </si>
  <si>
    <t>Weight Loss</t>
  </si>
  <si>
    <t>Age</t>
  </si>
  <si>
    <t>Years</t>
  </si>
  <si>
    <t>39 or less</t>
  </si>
  <si>
    <t>40-59</t>
  </si>
  <si>
    <t>60 or greater</t>
  </si>
  <si>
    <t>Co-morbidity</t>
  </si>
  <si>
    <t>Smoking (current)</t>
  </si>
  <si>
    <t>Asthma/Pulmonary/Respiratory Disease</t>
  </si>
  <si>
    <t>Prior History of Pressure Ulcer/Existing Pressure Ulcer</t>
  </si>
  <si>
    <t>Diabetes/IDDM</t>
  </si>
  <si>
    <t>7 - 14 = Moderate Risk</t>
  </si>
  <si>
    <t>15 or greater = High Risk</t>
  </si>
  <si>
    <t>RN Signature:</t>
  </si>
  <si>
    <t>Date:</t>
  </si>
  <si>
    <t>Time:</t>
  </si>
  <si>
    <t>Not limited, or slightly limited, moves independently</t>
  </si>
  <si>
    <t>Intraperative Assessment</t>
  </si>
  <si>
    <t>Physical Status / ASA Score</t>
  </si>
  <si>
    <t>Healthy &amp; mild systemic disease, no functional limitations</t>
  </si>
  <si>
    <t>Moderate to severe systemic disease, some function limitation</t>
  </si>
  <si>
    <t>Anesthesia</t>
  </si>
  <si>
    <t>Regional</t>
  </si>
  <si>
    <t>General</t>
  </si>
  <si>
    <t>Body Temperature</t>
  </si>
  <si>
    <t>Hypotension</t>
  </si>
  <si>
    <t>Moisture</t>
  </si>
  <si>
    <t>Remains dry</t>
  </si>
  <si>
    <t>Some moisture</t>
  </si>
  <si>
    <t>Pooled or heavy fluid</t>
  </si>
  <si>
    <t xml:space="preserve">Position </t>
  </si>
  <si>
    <t>Lithotomy</t>
  </si>
  <si>
    <t>Lateral</t>
  </si>
  <si>
    <t>Supine/Prone</t>
  </si>
  <si>
    <t>13 = Low Risk</t>
  </si>
  <si>
    <t>14 - 24 = Moderate Risk</t>
  </si>
  <si>
    <t>25 or greater = High Risk</t>
  </si>
  <si>
    <t>Postoperative Assessment</t>
  </si>
  <si>
    <r>
      <t>&gt;4</t>
    </r>
    <r>
      <rPr>
        <sz val="12"/>
        <color theme="1"/>
        <rFont val="Corbel"/>
        <family val="2"/>
      </rPr>
      <t>°</t>
    </r>
  </si>
  <si>
    <t>Blood loss</t>
  </si>
  <si>
    <t>Up to 200cc</t>
  </si>
  <si>
    <t>201-400cc</t>
  </si>
  <si>
    <t>&gt;400cc</t>
  </si>
  <si>
    <t>15 = Low Risk</t>
  </si>
  <si>
    <t>16 - 28 = Moderate Risk</t>
  </si>
  <si>
    <t>29 or greater = High Risk</t>
  </si>
  <si>
    <t>Each co-morbidity/grouping equals a score of 1. A minimum score of 0 and a maximum score of 6 is possible.</t>
  </si>
  <si>
    <t>5-6 = Low Risk</t>
  </si>
  <si>
    <t>Risk assessment performed by:</t>
  </si>
  <si>
    <r>
      <t>Preoperative Munro Score</t>
    </r>
    <r>
      <rPr>
        <b/>
        <sz val="12"/>
        <color theme="1"/>
        <rFont val="Times New Roman"/>
        <family val="1"/>
      </rPr>
      <t xml:space="preserve"> Total: </t>
    </r>
  </si>
  <si>
    <r>
      <rPr>
        <sz val="12"/>
        <color theme="1"/>
        <rFont val="Times New Roman"/>
        <family val="1"/>
      </rPr>
      <t xml:space="preserve">       </t>
    </r>
    <r>
      <rPr>
        <b/>
        <sz val="12"/>
        <color theme="1"/>
        <rFont val="Times New Roman"/>
        <family val="1"/>
      </rPr>
      <t>Intraoperative Munro Score Total:</t>
    </r>
  </si>
  <si>
    <t>Cumulative risk assessment performed by:</t>
  </si>
  <si>
    <t>Length of perioperative duration</t>
  </si>
  <si>
    <r>
      <t>Up to 2</t>
    </r>
    <r>
      <rPr>
        <sz val="12"/>
        <color theme="1"/>
        <rFont val="Corbel"/>
        <family val="2"/>
      </rPr>
      <t>°</t>
    </r>
  </si>
  <si>
    <r>
      <t>&gt;2° but &lt;4</t>
    </r>
    <r>
      <rPr>
        <sz val="12"/>
        <color theme="1"/>
        <rFont val="Corbel"/>
        <family val="2"/>
      </rPr>
      <t>°</t>
    </r>
  </si>
  <si>
    <t>Postoperative Munro Score Total:</t>
  </si>
  <si>
    <t>Final cumulative risk assessment performed by:</t>
  </si>
  <si>
    <t>Munro Score level of risk communicated to: ____________________________________________  by:</t>
  </si>
  <si>
    <t xml:space="preserve">Munro Score level of risk communicated to: ___________________________________________    by:                               </t>
  </si>
  <si>
    <t>Final cumulative Munro Score level of risk communicated to: ________________________________  by:</t>
  </si>
  <si>
    <r>
      <t xml:space="preserve">Munro Pressure Ulcer Risk Assessment Scale For Perioperative Patients </t>
    </r>
    <r>
      <rPr>
        <b/>
        <sz val="12"/>
        <color theme="1"/>
        <rFont val="Corbel"/>
        <family val="2"/>
      </rPr>
      <t>~</t>
    </r>
    <r>
      <rPr>
        <b/>
        <sz val="12"/>
        <color theme="1"/>
        <rFont val="Times New Roman"/>
        <family val="1"/>
      </rPr>
      <t xml:space="preserve"> Adult©</t>
    </r>
  </si>
  <si>
    <r>
      <t>Munro Pressure Ulcer Risk Assessment Scale</t>
    </r>
    <r>
      <rPr>
        <b/>
        <sz val="12"/>
        <color theme="1"/>
        <rFont val="Times New Roman"/>
        <family val="1"/>
      </rPr>
      <t xml:space="preserve"> For Perioperative Patients </t>
    </r>
    <r>
      <rPr>
        <b/>
        <sz val="12"/>
        <color theme="1"/>
        <rFont val="Corbel"/>
        <family val="2"/>
      </rPr>
      <t>~</t>
    </r>
    <r>
      <rPr>
        <b/>
        <sz val="12"/>
        <color theme="1"/>
        <rFont val="Times New Roman"/>
        <family val="1"/>
      </rPr>
      <t xml:space="preserve"> Adult©</t>
    </r>
  </si>
  <si>
    <t>Level of Risk:</t>
  </si>
  <si>
    <r>
      <t xml:space="preserve">Absent or </t>
    </r>
    <r>
      <rPr>
        <u/>
        <sz val="12"/>
        <color theme="1"/>
        <rFont val="Times New Roman"/>
      </rPr>
      <t>&lt;</t>
    </r>
    <r>
      <rPr>
        <sz val="12"/>
        <color theme="1"/>
        <rFont val="Times New Roman"/>
        <family val="1"/>
      </rPr>
      <t>10% change in BP</t>
    </r>
  </si>
  <si>
    <r>
      <rPr>
        <b/>
        <sz val="12"/>
        <color theme="1"/>
        <rFont val="Times New Roman"/>
        <family val="1"/>
      </rPr>
      <t>Preoperative Risk Assessment</t>
    </r>
    <r>
      <rPr>
        <sz val="12"/>
        <color theme="1"/>
        <rFont val="Times New Roman"/>
        <family val="1"/>
      </rPr>
      <t xml:space="preserve"> evaluates six risk factor categories to determine a score of 1, 2 or 3. The sum of the risk factors results in the Preoperative Munro Score Total to determine the Level of Risk.</t>
    </r>
  </si>
  <si>
    <t>Preoperative Risk Factor Score</t>
  </si>
  <si>
    <t>Intraoperative Risk Factor Score</t>
  </si>
  <si>
    <r>
      <t xml:space="preserve">Intraoperative Risk Assessment </t>
    </r>
    <r>
      <rPr>
        <sz val="12"/>
        <color theme="1"/>
        <rFont val="Times New Roman"/>
        <family val="1"/>
      </rPr>
      <t>evaluates seven risk factor categories to determine a score of 1, 2 or 3.                       The sum of the risk factors plus the Preoperative Munro Score Total results                                                                         in the Intraoperative Munro Score Total to determine the Level of Risk.</t>
    </r>
  </si>
  <si>
    <r>
      <t xml:space="preserve">Postoperative Risk Assessment </t>
    </r>
    <r>
      <rPr>
        <sz val="12"/>
        <color theme="1"/>
        <rFont val="Times New Roman"/>
        <family val="1"/>
      </rPr>
      <t>evaluates two risk factor categories to determine the score of 1, 2 or 3.                         The sum of the risk factors plus the Intraoperative Munro Score Total results                                                                       in the Postoperative Munro Score Total to determine the Level of Risk.</t>
    </r>
  </si>
  <si>
    <t>Postoperative Risk Factor Score</t>
  </si>
  <si>
    <r>
      <t xml:space="preserve">Add </t>
    </r>
    <r>
      <rPr>
        <b/>
        <sz val="12"/>
        <color theme="1"/>
        <rFont val="Times New Roman"/>
        <family val="1"/>
      </rPr>
      <t>Intraoperative</t>
    </r>
    <r>
      <rPr>
        <sz val="12"/>
        <color theme="1"/>
        <rFont val="Times New Roman"/>
        <family val="1"/>
      </rPr>
      <t xml:space="preserve"> Munro Score Total  for a cumulative total:</t>
    </r>
  </si>
  <si>
    <t xml:space="preserve">Postoperative Score Subtotal: </t>
  </si>
  <si>
    <t xml:space="preserve">Intraoperative Score Subtotal: </t>
  </si>
  <si>
    <r>
      <t xml:space="preserve">Add </t>
    </r>
    <r>
      <rPr>
        <b/>
        <sz val="12"/>
        <color theme="1"/>
        <rFont val="Times New Roman"/>
        <family val="1"/>
      </rPr>
      <t>Preoperative</t>
    </r>
    <r>
      <rPr>
        <sz val="12"/>
        <color theme="1"/>
        <rFont val="Times New Roman"/>
        <family val="1"/>
      </rPr>
      <t xml:space="preserve"> Munro Score Total for a cumulative total:  </t>
    </r>
  </si>
  <si>
    <t>Total time from arrival to preoperative and departure from postoperative units</t>
  </si>
  <si>
    <t>Surface/Motion</t>
  </si>
  <si>
    <t>None/use of blanket over/stationary</t>
  </si>
  <si>
    <t>Positioning aids, warming blanket, position change</t>
  </si>
  <si>
    <t>Use of aids/blanket under/stationary</t>
  </si>
  <si>
    <r>
      <t xml:space="preserve">The Munro Pressure Risk Assessment Scale evaluates the patient’s risk factors, for pressure ulcer development. The risk assessment and score is cumulative and evaluates three phases of care: </t>
    </r>
    <r>
      <rPr>
        <b/>
        <sz val="12"/>
        <color theme="1"/>
        <rFont val="Times New Roman"/>
        <family val="1"/>
      </rPr>
      <t xml:space="preserve">Preoperative, Intraoperative </t>
    </r>
    <r>
      <rPr>
        <sz val="12"/>
        <color theme="1"/>
        <rFont val="Times New Roman"/>
        <family val="1"/>
      </rPr>
      <t>and</t>
    </r>
    <r>
      <rPr>
        <b/>
        <sz val="12"/>
        <color theme="1"/>
        <rFont val="Times New Roman"/>
        <family val="1"/>
      </rPr>
      <t xml:space="preserve"> Postoperative</t>
    </r>
    <r>
      <rPr>
        <sz val="12"/>
        <color theme="1"/>
        <rFont val="Times New Roman"/>
        <family val="1"/>
      </rPr>
      <t>. Each assessment phase will result in a risk score of low, medium or high. The level of risk may change throughout the perioperative period based on accumulation of risk factors. As part of the patient’s health record, the risk score is communicated to each perioperative phase of care continuing to the inpatient unit as part of care coordination.</t>
    </r>
  </si>
  <si>
    <t xml:space="preserve">Percentage Change Calculator [(Value 2 - Value 1) / Value 1] *100 = % Change  </t>
  </si>
  <si>
    <t>Percentage Change</t>
  </si>
  <si>
    <t>Divide the difference of the two values by the original number and multiply by 100 to obtain percentage change</t>
  </si>
  <si>
    <t>New Value (V2)</t>
  </si>
  <si>
    <t>Base Value (V1)</t>
  </si>
  <si>
    <t>Fluctuating or 11% to 20% change in BP</t>
  </si>
  <si>
    <t>Persistent or 21% to 50%   change in BP</t>
  </si>
  <si>
    <t>Prehypertension or high BP levels (BP &gt; 120/80)</t>
  </si>
  <si>
    <t>Moderate to severe systemic disease, constant threat to life and functionally incapacitating or ASA &gt;3</t>
  </si>
  <si>
    <t>MAC, Local</t>
  </si>
  <si>
    <t>BMI Calculator</t>
  </si>
  <si>
    <t>Height feet</t>
  </si>
  <si>
    <t>Height inches</t>
  </si>
  <si>
    <t>Shearing force/added pressure/variable position</t>
  </si>
  <si>
    <t>Up to 7.4% weight loss, no change or unknown</t>
  </si>
  <si>
    <t>Between 7.5% to 9.9% weight loss</t>
  </si>
  <si>
    <r>
      <rPr>
        <sz val="12"/>
        <color theme="1"/>
        <rFont val="Corbel"/>
        <family val="2"/>
      </rPr>
      <t>≥</t>
    </r>
    <r>
      <rPr>
        <sz val="12"/>
        <color theme="1"/>
        <rFont val="Times New Roman"/>
        <family val="1"/>
      </rPr>
      <t xml:space="preserve"> 10% weight loss</t>
    </r>
  </si>
  <si>
    <t>Weight loss in 30-180 days</t>
  </si>
  <si>
    <t>Vascular/Renal/Cardio-vascular/Peripheral-vascular Disease</t>
  </si>
  <si>
    <t>Skin under patient</t>
  </si>
  <si>
    <t>Calculate high/low change as per anesthesia provider</t>
  </si>
  <si>
    <t>Calculate SBP high/low percentage change as per anesthesia provider</t>
  </si>
  <si>
    <t>As per anesthesia provider</t>
  </si>
  <si>
    <t>For procedure</t>
  </si>
  <si>
    <t>Intraop plus PACU sanguinous fluid via wound, orifice &amp;/or drain as per LIP</t>
  </si>
  <si>
    <r>
      <t>36.1</t>
    </r>
    <r>
      <rPr>
        <sz val="12"/>
        <color theme="1"/>
        <rFont val="Corbel"/>
        <family val="2"/>
      </rPr>
      <t>°</t>
    </r>
    <r>
      <rPr>
        <sz val="12"/>
        <color theme="1"/>
        <rFont val="Times New Roman"/>
        <family val="1"/>
      </rPr>
      <t>-37.8</t>
    </r>
    <r>
      <rPr>
        <sz val="12"/>
        <color theme="1"/>
        <rFont val="Corbel"/>
        <family val="2"/>
      </rPr>
      <t>° C</t>
    </r>
    <r>
      <rPr>
        <sz val="12"/>
        <color theme="1"/>
        <rFont val="Times New Roman"/>
        <family val="1"/>
      </rPr>
      <t xml:space="preserve">           Body T</t>
    </r>
    <r>
      <rPr>
        <sz val="12"/>
        <color theme="1"/>
        <rFont val="Corbel"/>
        <family val="2"/>
      </rPr>
      <t>°</t>
    </r>
    <r>
      <rPr>
        <sz val="12"/>
        <color theme="1"/>
        <rFont val="Times New Roman"/>
        <family val="1"/>
      </rPr>
      <t xml:space="preserve"> maintained</t>
    </r>
  </si>
  <si>
    <r>
      <t>&lt;36.1° or &gt;37.8</t>
    </r>
    <r>
      <rPr>
        <sz val="12"/>
        <color theme="1"/>
        <rFont val="Corbel"/>
        <family val="2"/>
      </rPr>
      <t xml:space="preserve">°  </t>
    </r>
    <r>
      <rPr>
        <sz val="12"/>
        <color theme="1"/>
        <rFont val="Times New Roman"/>
        <family val="1"/>
      </rPr>
      <t xml:space="preserve">                 (+ or - 2</t>
    </r>
    <r>
      <rPr>
        <sz val="12"/>
        <color theme="1"/>
        <rFont val="Corbel"/>
        <family val="2"/>
      </rPr>
      <t>°</t>
    </r>
    <r>
      <rPr>
        <sz val="12"/>
        <color theme="1"/>
        <rFont val="Times New Roman"/>
        <family val="1"/>
      </rPr>
      <t>)                    T</t>
    </r>
    <r>
      <rPr>
        <sz val="12"/>
        <color theme="1"/>
        <rFont val="Corbel"/>
        <family val="2"/>
      </rPr>
      <t>°</t>
    </r>
    <r>
      <rPr>
        <sz val="12"/>
        <color theme="1"/>
        <rFont val="Times New Roman"/>
        <family val="1"/>
      </rPr>
      <t xml:space="preserve"> fluctuated + or - 2°</t>
    </r>
  </si>
  <si>
    <r>
      <t xml:space="preserve">&lt;36.1° or &gt;37.8°                          (+ or - </t>
    </r>
    <r>
      <rPr>
        <b/>
        <sz val="12"/>
        <color theme="1"/>
        <rFont val="Times New Roman"/>
        <family val="1"/>
      </rPr>
      <t>&gt;2</t>
    </r>
    <r>
      <rPr>
        <sz val="12"/>
        <color theme="1"/>
        <rFont val="Times New Roman"/>
        <family val="1"/>
      </rPr>
      <t xml:space="preserve">°)                         T° fluctuated + or - </t>
    </r>
    <r>
      <rPr>
        <b/>
        <sz val="12"/>
        <color theme="1"/>
        <rFont val="Times New Roman"/>
        <family val="1"/>
      </rPr>
      <t>&gt;2°</t>
    </r>
  </si>
  <si>
    <t>Temperature Converter</t>
  </si>
  <si>
    <t>Fahrenheit</t>
  </si>
  <si>
    <t>Celsius</t>
  </si>
  <si>
    <r>
      <t xml:space="preserve">&lt;36.1° or &gt;37.8°                         (+ or - </t>
    </r>
    <r>
      <rPr>
        <b/>
        <sz val="12"/>
        <color theme="1"/>
        <rFont val="Times New Roman"/>
        <family val="1"/>
      </rPr>
      <t>&gt;2</t>
    </r>
    <r>
      <rPr>
        <sz val="12"/>
        <color theme="1"/>
        <rFont val="Times New Roman"/>
        <family val="1"/>
      </rPr>
      <t xml:space="preserve">°)                         T° fluctuated + or - </t>
    </r>
    <r>
      <rPr>
        <b/>
        <sz val="12"/>
        <color theme="1"/>
        <rFont val="Times New Roman"/>
        <family val="1"/>
      </rPr>
      <t>&gt;2°</t>
    </r>
  </si>
  <si>
    <t>Total Height Inches</t>
  </si>
  <si>
    <t>Weight (Lbs)</t>
  </si>
  <si>
    <t>BMI= (weight in pounds *703) /(height in inches ^2)</t>
  </si>
  <si>
    <t>*BMI calculated using imperial formula</t>
  </si>
  <si>
    <t>Munro Pressure Ulcer Risk Assessment Scale For Perioperative Patients~ Adult©</t>
  </si>
  <si>
    <r>
      <t>*</t>
    </r>
    <r>
      <rPr>
        <b/>
        <u/>
        <sz val="12"/>
        <color theme="1"/>
        <rFont val="Times New Roman"/>
        <family val="1"/>
      </rPr>
      <t>only enter metrics in blue cells</t>
    </r>
    <r>
      <rPr>
        <b/>
        <sz val="12"/>
        <color theme="1"/>
        <rFont val="Times New Roman"/>
        <family val="1"/>
      </rPr>
      <t xml:space="preserve"> *</t>
    </r>
  </si>
  <si>
    <t>Degree Change</t>
  </si>
  <si>
    <t>Reprinted with permission. Copyright © Cassendra A. Munro.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</si>
</sst>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Times New Roman"/>
      <family val="1"/>
    </font>
    <font>
      <b/>
      <sz val="12"/>
      <color theme="1"/>
      <name val="Times New Roman"/>
      <family val="1"/>
    </font>
    <font>
      <sz val="12"/>
      <color theme="1"/>
      <name val="Corbel"/>
      <family val="2"/>
    </font>
    <font>
      <b/>
      <sz val="12"/>
      <color theme="1"/>
      <name val="Corbel"/>
      <family val="2"/>
    </font>
    <font>
      <sz val="8"/>
      <name val="Calibri"/>
      <family val="2"/>
      <scheme val="minor"/>
    </font>
    <font>
      <u/>
      <sz val="11"/>
      <color theme="10"/>
      <name val="Calibri"/>
      <family val="2"/>
      <scheme val="minor"/>
    </font>
    <font>
      <u/>
      <sz val="11"/>
      <color theme="11"/>
      <name val="Calibri"/>
      <family val="2"/>
      <scheme val="minor"/>
    </font>
    <font>
      <u/>
      <sz val="12"/>
      <color theme="1"/>
      <name val="Times New Roman"/>
    </font>
    <font>
      <sz val="12"/>
      <color rgb="FF000000"/>
      <name val="Times New Roman"/>
      <family val="1"/>
    </font>
    <font>
      <b/>
      <sz val="12"/>
      <color rgb="FF000000"/>
      <name val="Times New Roman"/>
      <family val="1"/>
    </font>
    <font>
      <b/>
      <u/>
      <sz val="12"/>
      <color theme="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s>
  <cellStyleXfs count="5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23">
    <xf numFmtId="0" fontId="0" fillId="0" borderId="0" xfId="0"/>
    <xf numFmtId="0" fontId="1" fillId="0" borderId="0" xfId="0" applyFont="1"/>
    <xf numFmtId="0" fontId="2" fillId="3"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 fillId="3" borderId="4" xfId="0" applyFont="1" applyFill="1" applyBorder="1"/>
    <xf numFmtId="0" fontId="1" fillId="0" borderId="7" xfId="0" applyFont="1" applyBorder="1"/>
    <xf numFmtId="0" fontId="1" fillId="0" borderId="8" xfId="0" applyFont="1" applyBorder="1"/>
    <xf numFmtId="0" fontId="1" fillId="0" borderId="9" xfId="0" applyFont="1" applyBorder="1"/>
    <xf numFmtId="0" fontId="2" fillId="3" borderId="2" xfId="0" applyFont="1" applyFill="1" applyBorder="1" applyAlignment="1">
      <alignment horizontal="left" vertical="top"/>
    </xf>
    <xf numFmtId="0" fontId="1" fillId="3" borderId="1" xfId="0" applyFont="1" applyFill="1" applyBorder="1" applyAlignment="1">
      <alignment horizontal="center" vertical="top"/>
    </xf>
    <xf numFmtId="0" fontId="2" fillId="3" borderId="2" xfId="0" applyFont="1" applyFill="1" applyBorder="1" applyAlignment="1">
      <alignment horizontal="left"/>
    </xf>
    <xf numFmtId="0" fontId="1" fillId="0" borderId="5" xfId="0" applyFont="1" applyBorder="1" applyAlignment="1">
      <alignment horizontal="center" vertical="top"/>
    </xf>
    <xf numFmtId="0" fontId="2" fillId="3" borderId="13" xfId="0" applyFont="1" applyFill="1" applyBorder="1" applyAlignment="1">
      <alignment horizontal="center"/>
    </xf>
    <xf numFmtId="0" fontId="1" fillId="0" borderId="6" xfId="0" applyFont="1" applyBorder="1" applyAlignment="1">
      <alignment horizontal="center" vertical="top"/>
    </xf>
    <xf numFmtId="0" fontId="1" fillId="0" borderId="6" xfId="0" applyFont="1" applyBorder="1" applyAlignment="1">
      <alignment vertical="top"/>
    </xf>
    <xf numFmtId="0" fontId="2" fillId="0" borderId="13" xfId="0" applyFont="1" applyBorder="1" applyAlignment="1">
      <alignment horizontal="center"/>
    </xf>
    <xf numFmtId="0" fontId="2" fillId="2" borderId="13" xfId="0" applyFont="1" applyFill="1" applyBorder="1" applyAlignment="1">
      <alignment horizontal="center" vertical="top"/>
    </xf>
    <xf numFmtId="0" fontId="2" fillId="3" borderId="1" xfId="0" applyFont="1" applyFill="1" applyBorder="1" applyAlignment="1">
      <alignment wrapText="1"/>
    </xf>
    <xf numFmtId="0" fontId="2" fillId="3" borderId="14"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1" fillId="0" borderId="7" xfId="0" applyFont="1" applyBorder="1" applyAlignment="1">
      <alignment vertical="top" wrapText="1"/>
    </xf>
    <xf numFmtId="0" fontId="1" fillId="0" borderId="12" xfId="0" applyFont="1" applyBorder="1" applyAlignment="1">
      <alignment vertical="top" wrapText="1"/>
    </xf>
    <xf numFmtId="0" fontId="2" fillId="3" borderId="4" xfId="0" applyFont="1" applyFill="1" applyBorder="1" applyAlignment="1">
      <alignment horizontal="left" vertical="top"/>
    </xf>
    <xf numFmtId="0" fontId="2" fillId="3" borderId="4"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0" borderId="6" xfId="0" applyFont="1" applyBorder="1" applyAlignment="1">
      <alignment horizontal="center"/>
    </xf>
    <xf numFmtId="0" fontId="1" fillId="3" borderId="1" xfId="0" applyFont="1" applyFill="1" applyBorder="1" applyAlignment="1">
      <alignment horizontal="center" vertical="top" wrapText="1"/>
    </xf>
    <xf numFmtId="0" fontId="2" fillId="3" borderId="13" xfId="0" applyFont="1" applyFill="1" applyBorder="1" applyAlignment="1">
      <alignment horizontal="center" vertical="top"/>
    </xf>
    <xf numFmtId="0" fontId="2" fillId="3" borderId="15" xfId="0" applyFont="1" applyFill="1" applyBorder="1" applyAlignment="1">
      <alignment horizontal="center"/>
    </xf>
    <xf numFmtId="0" fontId="2" fillId="2" borderId="3" xfId="0" applyFont="1" applyFill="1" applyBorder="1" applyAlignment="1"/>
    <xf numFmtId="0" fontId="2" fillId="2" borderId="7" xfId="0" applyFont="1" applyFill="1" applyBorder="1" applyAlignment="1"/>
    <xf numFmtId="0" fontId="2" fillId="2" borderId="2" xfId="0" applyFont="1" applyFill="1" applyBorder="1" applyAlignment="1"/>
    <xf numFmtId="0" fontId="2" fillId="2" borderId="4" xfId="0" applyFont="1" applyFill="1" applyBorder="1" applyAlignment="1">
      <alignment horizontal="center"/>
    </xf>
    <xf numFmtId="0" fontId="2" fillId="3" borderId="4" xfId="0" applyFont="1" applyFill="1" applyBorder="1" applyAlignment="1">
      <alignment vertical="top"/>
    </xf>
    <xf numFmtId="0" fontId="2" fillId="0" borderId="13" xfId="0" applyFont="1" applyBorder="1" applyAlignment="1">
      <alignment horizontal="center" vertical="top"/>
    </xf>
    <xf numFmtId="0" fontId="2" fillId="0" borderId="0" xfId="0" applyFont="1" applyBorder="1" applyAlignment="1">
      <alignment vertical="top"/>
    </xf>
    <xf numFmtId="0" fontId="1" fillId="0" borderId="0" xfId="0" applyFont="1" applyBorder="1"/>
    <xf numFmtId="0" fontId="2" fillId="0" borderId="13" xfId="0" applyFont="1" applyBorder="1" applyAlignment="1">
      <alignment horizontal="center" vertical="top" wrapText="1"/>
    </xf>
    <xf numFmtId="0" fontId="1" fillId="3" borderId="13" xfId="0" applyFont="1" applyFill="1" applyBorder="1" applyAlignment="1">
      <alignment horizontal="center"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1" fillId="4" borderId="2" xfId="0" applyFont="1" applyFill="1" applyBorder="1" applyAlignment="1">
      <alignment horizontal="center" vertical="top"/>
    </xf>
    <xf numFmtId="0" fontId="2" fillId="3" borderId="2" xfId="0" applyFont="1" applyFill="1" applyBorder="1" applyAlignment="1">
      <alignment horizontal="right" vertical="top" wrapText="1"/>
    </xf>
    <xf numFmtId="0" fontId="9" fillId="5" borderId="2" xfId="0" applyFont="1" applyFill="1" applyBorder="1" applyAlignment="1">
      <alignment horizontal="center" vertical="top"/>
    </xf>
    <xf numFmtId="0" fontId="9" fillId="5" borderId="3" xfId="0" applyFont="1" applyFill="1" applyBorder="1" applyAlignment="1">
      <alignment horizontal="center" vertical="top" wrapText="1"/>
    </xf>
    <xf numFmtId="0" fontId="10" fillId="5" borderId="12" xfId="0" applyFont="1" applyFill="1" applyBorder="1" applyAlignment="1">
      <alignment horizontal="right" vertical="top" wrapText="1"/>
    </xf>
    <xf numFmtId="0" fontId="9" fillId="5" borderId="1" xfId="0" applyFont="1" applyFill="1" applyBorder="1" applyAlignment="1">
      <alignment horizontal="center" vertical="top" wrapText="1"/>
    </xf>
    <xf numFmtId="0" fontId="1" fillId="0" borderId="0" xfId="0" applyFont="1" applyBorder="1" applyAlignment="1">
      <alignment vertical="top"/>
    </xf>
    <xf numFmtId="0" fontId="1" fillId="0"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xf numFmtId="10" fontId="1" fillId="0" borderId="0" xfId="0" applyNumberFormat="1" applyFont="1"/>
    <xf numFmtId="10" fontId="2" fillId="0" borderId="0" xfId="0" applyNumberFormat="1" applyFont="1"/>
    <xf numFmtId="0" fontId="2" fillId="0" borderId="0" xfId="0" applyFont="1" applyFill="1" applyAlignment="1">
      <alignment horizontal="center" vertical="center"/>
    </xf>
    <xf numFmtId="0" fontId="2" fillId="0" borderId="0" xfId="0" applyFont="1" applyFill="1"/>
    <xf numFmtId="0" fontId="1" fillId="0" borderId="0" xfId="0" applyFont="1" applyFill="1"/>
    <xf numFmtId="10" fontId="1" fillId="0" borderId="0" xfId="0" applyNumberFormat="1" applyFont="1" applyFill="1"/>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4" borderId="1" xfId="0" applyFont="1" applyFill="1" applyBorder="1" applyAlignment="1">
      <alignment horizontal="center" vertical="center" wrapText="1"/>
    </xf>
    <xf numFmtId="10" fontId="2" fillId="0" borderId="0" xfId="0" applyNumberFormat="1" applyFont="1" applyFill="1"/>
    <xf numFmtId="16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0" borderId="0" xfId="0" applyFont="1" applyFill="1" applyAlignment="1">
      <alignment vertical="center"/>
    </xf>
    <xf numFmtId="0" fontId="2" fillId="3" borderId="17" xfId="0" applyFont="1" applyFill="1" applyBorder="1" applyAlignment="1">
      <alignment horizontal="center"/>
    </xf>
    <xf numFmtId="0" fontId="1" fillId="0" borderId="2" xfId="0" applyFont="1" applyBorder="1" applyAlignment="1">
      <alignment vertical="top"/>
    </xf>
    <xf numFmtId="0" fontId="2" fillId="3" borderId="24" xfId="0" applyFont="1" applyFill="1" applyBorder="1" applyAlignment="1">
      <alignment horizontal="center"/>
    </xf>
    <xf numFmtId="0" fontId="1" fillId="0" borderId="8" xfId="0" applyFont="1" applyBorder="1" applyAlignment="1">
      <alignment horizontal="center" vertical="top"/>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10" fontId="2" fillId="0" borderId="23" xfId="0" applyNumberFormat="1" applyFont="1" applyBorder="1" applyAlignment="1">
      <alignment horizontal="center" vertical="center"/>
    </xf>
    <xf numFmtId="2" fontId="2" fillId="0" borderId="23" xfId="0" applyNumberFormat="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10" fontId="2" fillId="0" borderId="20" xfId="0" applyNumberFormat="1" applyFont="1" applyBorder="1" applyAlignment="1">
      <alignment horizontal="center"/>
    </xf>
    <xf numFmtId="0" fontId="1" fillId="0" borderId="7" xfId="0" applyFont="1" applyBorder="1" applyAlignment="1">
      <alignment horizontal="left"/>
    </xf>
    <xf numFmtId="0" fontId="1" fillId="0" borderId="10" xfId="0" applyFont="1" applyBorder="1" applyAlignment="1">
      <alignment horizontal="left"/>
    </xf>
    <xf numFmtId="0" fontId="1" fillId="3" borderId="4" xfId="0" applyFont="1" applyFill="1" applyBorder="1" applyAlignment="1">
      <alignment horizontal="left" wrapText="1"/>
    </xf>
    <xf numFmtId="0" fontId="2" fillId="0" borderId="2" xfId="0" applyFont="1" applyBorder="1" applyAlignment="1">
      <alignment horizontal="left" vertical="top"/>
    </xf>
    <xf numFmtId="0" fontId="2" fillId="0" borderId="12" xfId="0" applyFont="1" applyBorder="1" applyAlignment="1">
      <alignment horizontal="left" vertical="top"/>
    </xf>
    <xf numFmtId="0" fontId="2" fillId="0" borderId="16" xfId="0" applyFont="1" applyBorder="1" applyAlignment="1">
      <alignment horizontal="left" vertical="top"/>
    </xf>
    <xf numFmtId="0" fontId="0" fillId="0" borderId="0" xfId="0" applyFont="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textRotation="90"/>
    </xf>
    <xf numFmtId="0" fontId="2" fillId="0" borderId="0" xfId="0" applyFont="1" applyFill="1" applyAlignment="1">
      <alignment horizontal="center" vertical="center"/>
    </xf>
    <xf numFmtId="0" fontId="2" fillId="0" borderId="0" xfId="0" applyFont="1" applyFill="1" applyAlignment="1">
      <alignment horizontal="center" vertical="center" textRotation="90"/>
    </xf>
    <xf numFmtId="0" fontId="2" fillId="2" borderId="1" xfId="0" applyFont="1" applyFill="1" applyBorder="1" applyAlignment="1">
      <alignment horizontal="center"/>
    </xf>
    <xf numFmtId="0" fontId="1" fillId="0" borderId="0" xfId="0" applyFont="1" applyAlignment="1">
      <alignment horizontal="center" vertical="center" wrapText="1"/>
    </xf>
    <xf numFmtId="0" fontId="2" fillId="3" borderId="2" xfId="0" applyFont="1" applyFill="1" applyBorder="1" applyAlignment="1">
      <alignment horizontal="left" vertical="top"/>
    </xf>
    <xf numFmtId="0" fontId="2" fillId="3" borderId="12" xfId="0" applyFont="1" applyFill="1" applyBorder="1" applyAlignment="1">
      <alignment horizontal="left" vertical="top"/>
    </xf>
    <xf numFmtId="0" fontId="2" fillId="3" borderId="3" xfId="0" applyFont="1" applyFill="1" applyBorder="1" applyAlignment="1">
      <alignment horizontal="left" vertical="top"/>
    </xf>
    <xf numFmtId="0" fontId="2" fillId="3" borderId="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5" xfId="0" applyFont="1" applyFill="1" applyBorder="1" applyAlignment="1">
      <alignment horizontal="center" vertical="center" textRotation="90"/>
    </xf>
    <xf numFmtId="0" fontId="2" fillId="2" borderId="2" xfId="0" applyFont="1" applyFill="1" applyBorder="1" applyAlignment="1">
      <alignment horizontal="right" vertical="top"/>
    </xf>
    <xf numFmtId="0" fontId="2" fillId="2" borderId="12" xfId="0" applyFont="1" applyFill="1" applyBorder="1" applyAlignment="1">
      <alignment horizontal="right" vertical="top"/>
    </xf>
    <xf numFmtId="0" fontId="1" fillId="0" borderId="7" xfId="0" applyFont="1" applyFill="1" applyBorder="1" applyAlignment="1">
      <alignment horizontal="left"/>
    </xf>
    <xf numFmtId="0" fontId="1" fillId="0" borderId="10" xfId="0" applyFont="1" applyFill="1" applyBorder="1" applyAlignment="1">
      <alignment horizontal="left"/>
    </xf>
    <xf numFmtId="0" fontId="2" fillId="2" borderId="12" xfId="0" applyFont="1" applyFill="1" applyBorder="1" applyAlignment="1">
      <alignment horizontal="center"/>
    </xf>
    <xf numFmtId="0" fontId="2" fillId="2" borderId="3" xfId="0" applyFont="1" applyFill="1" applyBorder="1" applyAlignment="1">
      <alignment horizontal="center"/>
    </xf>
    <xf numFmtId="0" fontId="2" fillId="2" borderId="14" xfId="0" applyFont="1" applyFill="1" applyBorder="1" applyAlignment="1">
      <alignment horizontal="right" vertical="top"/>
    </xf>
    <xf numFmtId="0" fontId="1" fillId="2" borderId="2" xfId="0" applyFont="1" applyFill="1" applyBorder="1" applyAlignment="1">
      <alignment horizontal="right" vertical="top"/>
    </xf>
    <xf numFmtId="0" fontId="1" fillId="2" borderId="11" xfId="0" applyFont="1" applyFill="1" applyBorder="1" applyAlignment="1">
      <alignment horizontal="right" vertical="top"/>
    </xf>
    <xf numFmtId="0" fontId="1" fillId="2" borderId="12" xfId="0" applyFont="1" applyFill="1" applyBorder="1" applyAlignment="1">
      <alignment horizontal="right" vertical="top"/>
    </xf>
    <xf numFmtId="0" fontId="1" fillId="2" borderId="14" xfId="0" applyFont="1" applyFill="1" applyBorder="1" applyAlignment="1">
      <alignment horizontal="right" vertical="top"/>
    </xf>
    <xf numFmtId="0" fontId="2" fillId="2" borderId="2" xfId="0" applyFont="1" applyFill="1" applyBorder="1" applyAlignment="1">
      <alignment horizontal="center"/>
    </xf>
    <xf numFmtId="0" fontId="1" fillId="0" borderId="0" xfId="0" applyFont="1" applyAlignment="1">
      <alignment horizontal="center" vertical="top"/>
    </xf>
    <xf numFmtId="0" fontId="1" fillId="0" borderId="0" xfId="0" applyFont="1" applyAlignment="1">
      <alignment horizontal="left" vertical="top" wrapText="1"/>
    </xf>
    <xf numFmtId="0" fontId="2" fillId="6" borderId="11" xfId="0" applyFont="1" applyFill="1" applyBorder="1" applyAlignment="1">
      <alignment horizontal="center" vertical="center"/>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18">
    <dxf>
      <fill>
        <patternFill patternType="solid">
          <bgColor rgb="FF00FF00"/>
        </patternFill>
      </fill>
    </dxf>
    <dxf>
      <fill>
        <patternFill>
          <bgColor rgb="FFFF9900"/>
        </patternFill>
      </fill>
    </dxf>
    <dxf>
      <fill>
        <patternFill>
          <bgColor rgb="FFFF0000"/>
        </patternFill>
      </fill>
    </dxf>
    <dxf>
      <fill>
        <patternFill patternType="solid">
          <bgColor rgb="FF00FF00"/>
        </patternFill>
      </fill>
    </dxf>
    <dxf>
      <fill>
        <patternFill>
          <bgColor rgb="FFFF9900"/>
        </patternFill>
      </fill>
    </dxf>
    <dxf>
      <fill>
        <patternFill>
          <bgColor rgb="FFFF0000"/>
        </patternFill>
      </fill>
    </dxf>
    <dxf>
      <fill>
        <patternFill patternType="solid">
          <bgColor rgb="FF00FF00"/>
        </patternFill>
      </fill>
    </dxf>
    <dxf>
      <fill>
        <patternFill>
          <bgColor rgb="FFFF9900"/>
        </patternFill>
      </fill>
    </dxf>
    <dxf>
      <font>
        <b/>
        <i val="0"/>
      </font>
      <fill>
        <patternFill>
          <bgColor rgb="FFFF0000"/>
        </patternFill>
      </fill>
    </dxf>
    <dxf>
      <fill>
        <patternFill patternType="solid">
          <bgColor rgb="FF00FF00"/>
        </patternFill>
      </fill>
    </dxf>
    <dxf>
      <fill>
        <patternFill>
          <bgColor rgb="FFFF9900"/>
        </patternFill>
      </fill>
    </dxf>
    <dxf>
      <fill>
        <patternFill>
          <bgColor rgb="FFFF0000"/>
        </patternFill>
      </fill>
    </dxf>
    <dxf>
      <font>
        <b/>
        <i val="0"/>
      </font>
      <fill>
        <patternFill>
          <bgColor rgb="FFFF0000"/>
        </patternFill>
      </fill>
    </dxf>
    <dxf>
      <fill>
        <patternFill>
          <bgColor rgb="FFFF9900"/>
        </patternFill>
      </fill>
    </dxf>
    <dxf>
      <fill>
        <patternFill patternType="solid">
          <bgColor rgb="FF00FF00"/>
        </patternFill>
      </fill>
    </dxf>
    <dxf>
      <fill>
        <patternFill>
          <bgColor rgb="FF00FF00"/>
        </patternFill>
      </fill>
    </dxf>
    <dxf>
      <fill>
        <patternFill>
          <bgColor rgb="FFFF9900"/>
        </patternFill>
      </fill>
    </dxf>
    <dxf>
      <fill>
        <patternFill>
          <bgColor rgb="FFFF0000"/>
        </patternFill>
      </fill>
    </dxf>
  </dxfs>
  <tableStyles count="0" defaultTableStyle="TableStyleMedium2" defaultPivotStyle="PivotStyleLight16"/>
  <colors>
    <mruColors>
      <color rgb="FF00FF00"/>
      <color rgb="FFFF9900"/>
      <color rgb="FFFF505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13" zoomScale="96" zoomScaleNormal="96" zoomScalePageLayoutView="150" workbookViewId="0">
      <selection activeCell="M29" sqref="L29:M29"/>
    </sheetView>
  </sheetViews>
  <sheetFormatPr defaultColWidth="8.85546875" defaultRowHeight="15.75" x14ac:dyDescent="0.25"/>
  <cols>
    <col min="1" max="1" width="7.42578125" style="1" customWidth="1"/>
    <col min="2" max="2" width="17" style="1" customWidth="1"/>
    <col min="3" max="3" width="19.140625" style="1" customWidth="1"/>
    <col min="4" max="4" width="23.28515625" style="1" customWidth="1"/>
    <col min="5" max="5" width="18" style="1" customWidth="1"/>
    <col min="6" max="6" width="11.7109375" style="1" customWidth="1"/>
    <col min="7" max="16384" width="8.85546875" style="1"/>
  </cols>
  <sheetData>
    <row r="1" spans="1:6" ht="15.75" customHeight="1" x14ac:dyDescent="0.25">
      <c r="A1" s="95" t="s">
        <v>74</v>
      </c>
      <c r="B1" s="95"/>
      <c r="C1" s="95"/>
      <c r="D1" s="95"/>
      <c r="E1" s="95"/>
      <c r="F1" s="95"/>
    </row>
    <row r="2" spans="1:6" x14ac:dyDescent="0.25">
      <c r="A2" s="96"/>
      <c r="B2" s="96"/>
      <c r="C2" s="96"/>
      <c r="D2" s="96"/>
      <c r="E2" s="96"/>
      <c r="F2" s="96"/>
    </row>
    <row r="3" spans="1:6" ht="30" customHeight="1" x14ac:dyDescent="0.25">
      <c r="A3" s="92" t="s">
        <v>78</v>
      </c>
      <c r="B3" s="93"/>
      <c r="C3" s="93"/>
      <c r="D3" s="93"/>
      <c r="E3" s="93"/>
      <c r="F3" s="93"/>
    </row>
    <row r="4" spans="1:6" ht="15" customHeight="1" x14ac:dyDescent="0.25">
      <c r="A4" s="94"/>
      <c r="B4" s="94"/>
      <c r="C4" s="94"/>
      <c r="D4" s="94"/>
      <c r="E4" s="94"/>
      <c r="F4" s="94"/>
    </row>
    <row r="5" spans="1:6" ht="16.5" customHeight="1" thickBot="1" x14ac:dyDescent="0.3">
      <c r="A5" s="36"/>
      <c r="B5" s="34"/>
      <c r="C5" s="97" t="s">
        <v>79</v>
      </c>
      <c r="D5" s="97"/>
      <c r="E5" s="97"/>
      <c r="F5" s="37" t="s">
        <v>1</v>
      </c>
    </row>
    <row r="6" spans="1:6" ht="16.5" customHeight="1" thickBot="1" x14ac:dyDescent="0.3">
      <c r="A6" s="105" t="s">
        <v>2</v>
      </c>
      <c r="B6" s="2" t="s">
        <v>0</v>
      </c>
      <c r="C6" s="3">
        <v>1</v>
      </c>
      <c r="D6" s="3">
        <v>2</v>
      </c>
      <c r="E6" s="14">
        <v>3</v>
      </c>
      <c r="F6" s="16">
        <v>1</v>
      </c>
    </row>
    <row r="7" spans="1:6" ht="51" customHeight="1" thickBot="1" x14ac:dyDescent="0.3">
      <c r="A7" s="106"/>
      <c r="B7" s="6"/>
      <c r="C7" s="7" t="s">
        <v>30</v>
      </c>
      <c r="D7" s="7" t="s">
        <v>3</v>
      </c>
      <c r="E7" s="7" t="s">
        <v>4</v>
      </c>
      <c r="F7" s="17"/>
    </row>
    <row r="8" spans="1:6" ht="16.5" thickBot="1" x14ac:dyDescent="0.3">
      <c r="A8" s="106"/>
      <c r="B8" s="2" t="s">
        <v>5</v>
      </c>
      <c r="C8" s="3">
        <v>1</v>
      </c>
      <c r="D8" s="3">
        <v>2</v>
      </c>
      <c r="E8" s="14">
        <v>3</v>
      </c>
      <c r="F8" s="16">
        <v>1</v>
      </c>
    </row>
    <row r="9" spans="1:6" ht="37.5" customHeight="1" thickBot="1" x14ac:dyDescent="0.3">
      <c r="A9" s="106"/>
      <c r="B9" s="7" t="s">
        <v>6</v>
      </c>
      <c r="C9" s="6" t="s">
        <v>7</v>
      </c>
      <c r="D9" s="6" t="s">
        <v>8</v>
      </c>
      <c r="E9" s="6" t="s">
        <v>9</v>
      </c>
      <c r="F9" s="17"/>
    </row>
    <row r="10" spans="1:6" ht="16.5" thickBot="1" x14ac:dyDescent="0.3">
      <c r="A10" s="106"/>
      <c r="B10" s="2" t="s">
        <v>10</v>
      </c>
      <c r="C10" s="3">
        <v>1</v>
      </c>
      <c r="D10" s="3">
        <v>2</v>
      </c>
      <c r="E10" s="14">
        <v>3</v>
      </c>
      <c r="F10" s="16">
        <v>1</v>
      </c>
    </row>
    <row r="11" spans="1:6" ht="16.5" thickBot="1" x14ac:dyDescent="0.3">
      <c r="A11" s="106"/>
      <c r="B11" s="6"/>
      <c r="C11" s="6" t="s">
        <v>11</v>
      </c>
      <c r="D11" s="6" t="s">
        <v>12</v>
      </c>
      <c r="E11" s="6" t="s">
        <v>13</v>
      </c>
      <c r="F11" s="17"/>
    </row>
    <row r="12" spans="1:6" ht="16.5" thickBot="1" x14ac:dyDescent="0.3">
      <c r="A12" s="106"/>
      <c r="B12" s="2" t="s">
        <v>14</v>
      </c>
      <c r="C12" s="3">
        <v>1</v>
      </c>
      <c r="D12" s="3">
        <v>2</v>
      </c>
      <c r="E12" s="3">
        <v>3</v>
      </c>
      <c r="F12" s="33">
        <v>1</v>
      </c>
    </row>
    <row r="13" spans="1:6" ht="48" thickBot="1" x14ac:dyDescent="0.3">
      <c r="A13" s="106"/>
      <c r="B13" s="7" t="s">
        <v>111</v>
      </c>
      <c r="C13" s="7" t="s">
        <v>108</v>
      </c>
      <c r="D13" s="7" t="s">
        <v>109</v>
      </c>
      <c r="E13" s="7" t="s">
        <v>110</v>
      </c>
      <c r="F13" s="18"/>
    </row>
    <row r="14" spans="1:6" ht="16.5" thickBot="1" x14ac:dyDescent="0.3">
      <c r="A14" s="106"/>
      <c r="B14" s="2" t="s">
        <v>15</v>
      </c>
      <c r="C14" s="3">
        <v>1</v>
      </c>
      <c r="D14" s="3">
        <v>2</v>
      </c>
      <c r="E14" s="14">
        <v>3</v>
      </c>
      <c r="F14" s="16">
        <v>1</v>
      </c>
    </row>
    <row r="15" spans="1:6" ht="17.25" customHeight="1" x14ac:dyDescent="0.25">
      <c r="A15" s="106"/>
      <c r="B15" s="6" t="s">
        <v>16</v>
      </c>
      <c r="C15" s="6" t="s">
        <v>17</v>
      </c>
      <c r="D15" s="6" t="s">
        <v>18</v>
      </c>
      <c r="E15" s="6" t="s">
        <v>19</v>
      </c>
      <c r="F15" s="15"/>
    </row>
    <row r="16" spans="1:6" ht="30" customHeight="1" thickBot="1" x14ac:dyDescent="0.3">
      <c r="A16" s="106"/>
      <c r="B16" s="38" t="s">
        <v>20</v>
      </c>
      <c r="C16" s="87" t="s">
        <v>60</v>
      </c>
      <c r="D16" s="87"/>
      <c r="E16" s="87"/>
      <c r="F16" s="8"/>
    </row>
    <row r="17" spans="1:9" ht="16.5" thickBot="1" x14ac:dyDescent="0.3">
      <c r="A17" s="106"/>
      <c r="B17" s="9"/>
      <c r="C17" s="85" t="s">
        <v>21</v>
      </c>
      <c r="D17" s="86"/>
      <c r="E17" s="86"/>
      <c r="F17" s="19">
        <v>1</v>
      </c>
    </row>
    <row r="18" spans="1:9" ht="16.5" thickBot="1" x14ac:dyDescent="0.3">
      <c r="A18" s="106"/>
      <c r="B18" s="10"/>
      <c r="C18" s="85" t="s">
        <v>101</v>
      </c>
      <c r="D18" s="86"/>
      <c r="E18" s="86"/>
      <c r="F18" s="19"/>
    </row>
    <row r="19" spans="1:9" ht="16.5" thickBot="1" x14ac:dyDescent="0.3">
      <c r="A19" s="106"/>
      <c r="B19" s="10"/>
      <c r="C19" s="110" t="s">
        <v>112</v>
      </c>
      <c r="D19" s="111"/>
      <c r="E19" s="111"/>
      <c r="F19" s="19"/>
    </row>
    <row r="20" spans="1:9" ht="16.5" thickBot="1" x14ac:dyDescent="0.3">
      <c r="A20" s="106"/>
      <c r="B20" s="10"/>
      <c r="C20" s="85" t="s">
        <v>22</v>
      </c>
      <c r="D20" s="86"/>
      <c r="E20" s="86"/>
      <c r="F20" s="19"/>
    </row>
    <row r="21" spans="1:9" ht="16.5" thickBot="1" x14ac:dyDescent="0.3">
      <c r="A21" s="106"/>
      <c r="B21" s="10"/>
      <c r="C21" s="85" t="s">
        <v>23</v>
      </c>
      <c r="D21" s="86"/>
      <c r="E21" s="86"/>
      <c r="F21" s="19"/>
    </row>
    <row r="22" spans="1:9" ht="16.5" customHeight="1" thickBot="1" x14ac:dyDescent="0.3">
      <c r="A22" s="106"/>
      <c r="B22" s="11"/>
      <c r="C22" s="85" t="s">
        <v>24</v>
      </c>
      <c r="D22" s="86"/>
      <c r="E22" s="86"/>
      <c r="F22" s="19"/>
    </row>
    <row r="23" spans="1:9" ht="27" customHeight="1" thickBot="1" x14ac:dyDescent="0.3">
      <c r="A23" s="106"/>
      <c r="B23" s="108" t="s">
        <v>63</v>
      </c>
      <c r="C23" s="109"/>
      <c r="D23" s="109"/>
      <c r="E23" s="109"/>
      <c r="F23" s="20">
        <f>SUM(F6,F8,F10,F12,F14,F17:F22)</f>
        <v>6</v>
      </c>
    </row>
    <row r="24" spans="1:9" ht="32.25" customHeight="1" thickBot="1" x14ac:dyDescent="0.3">
      <c r="A24" s="106"/>
      <c r="B24" s="47" t="s">
        <v>61</v>
      </c>
      <c r="C24" s="13" t="s">
        <v>25</v>
      </c>
      <c r="D24" s="31" t="s">
        <v>26</v>
      </c>
      <c r="E24" s="48" t="s">
        <v>76</v>
      </c>
      <c r="F24" s="43" t="str">
        <f>IF(F23&lt;7,"Low Risk", IF(F23&lt;15,"Moderate Risk","High Risk"))</f>
        <v>Low Risk</v>
      </c>
    </row>
    <row r="25" spans="1:9" ht="24" customHeight="1" x14ac:dyDescent="0.25">
      <c r="A25" s="106"/>
      <c r="B25" s="88" t="s">
        <v>62</v>
      </c>
      <c r="C25" s="89"/>
      <c r="D25" s="89"/>
      <c r="E25" s="89"/>
      <c r="F25" s="90"/>
    </row>
    <row r="26" spans="1:9" ht="30.95" customHeight="1" x14ac:dyDescent="0.25">
      <c r="A26" s="106"/>
      <c r="B26" s="99" t="s">
        <v>27</v>
      </c>
      <c r="C26" s="100"/>
      <c r="D26" s="101"/>
      <c r="E26" s="5" t="s">
        <v>28</v>
      </c>
      <c r="F26" s="4" t="s">
        <v>29</v>
      </c>
      <c r="I26" s="45"/>
    </row>
    <row r="27" spans="1:9" ht="30.95" customHeight="1" x14ac:dyDescent="0.25">
      <c r="A27" s="106"/>
      <c r="B27" s="102" t="s">
        <v>72</v>
      </c>
      <c r="C27" s="103"/>
      <c r="D27" s="103"/>
      <c r="E27" s="103"/>
      <c r="F27" s="104"/>
    </row>
    <row r="28" spans="1:9" ht="30.95" customHeight="1" x14ac:dyDescent="0.25">
      <c r="A28" s="107"/>
      <c r="B28" s="99" t="s">
        <v>27</v>
      </c>
      <c r="C28" s="100"/>
      <c r="D28" s="101"/>
      <c r="E28" s="5" t="s">
        <v>28</v>
      </c>
      <c r="F28" s="4" t="s">
        <v>29</v>
      </c>
    </row>
    <row r="31" spans="1:9" x14ac:dyDescent="0.25">
      <c r="A31" s="98" t="s">
        <v>93</v>
      </c>
      <c r="B31" s="98"/>
      <c r="C31" s="98"/>
      <c r="D31" s="98"/>
      <c r="E31" s="98"/>
      <c r="F31" s="98"/>
    </row>
    <row r="32" spans="1:9" x14ac:dyDescent="0.25">
      <c r="A32" s="98"/>
      <c r="B32" s="98"/>
      <c r="C32" s="98"/>
      <c r="D32" s="98"/>
      <c r="E32" s="98"/>
      <c r="F32" s="98"/>
    </row>
    <row r="33" spans="1:6" x14ac:dyDescent="0.25">
      <c r="A33" s="98"/>
      <c r="B33" s="98"/>
      <c r="C33" s="98"/>
      <c r="D33" s="98"/>
      <c r="E33" s="98"/>
      <c r="F33" s="98"/>
    </row>
    <row r="34" spans="1:6" x14ac:dyDescent="0.25">
      <c r="A34" s="98"/>
      <c r="B34" s="98"/>
      <c r="C34" s="98"/>
      <c r="D34" s="98"/>
      <c r="E34" s="98"/>
      <c r="F34" s="98"/>
    </row>
    <row r="35" spans="1:6" x14ac:dyDescent="0.25">
      <c r="A35" s="98"/>
      <c r="B35" s="98"/>
      <c r="C35" s="98"/>
      <c r="D35" s="98"/>
      <c r="E35" s="98"/>
      <c r="F35" s="98"/>
    </row>
    <row r="37" spans="1:6" x14ac:dyDescent="0.25">
      <c r="A37" s="91" t="s">
        <v>133</v>
      </c>
      <c r="B37" s="91"/>
      <c r="C37" s="91"/>
      <c r="D37" s="91"/>
      <c r="E37" s="91"/>
    </row>
  </sheetData>
  <mergeCells count="20">
    <mergeCell ref="A3:F3"/>
    <mergeCell ref="A4:F4"/>
    <mergeCell ref="A1:F1"/>
    <mergeCell ref="A2:F2"/>
    <mergeCell ref="C5:E5"/>
    <mergeCell ref="C21:E21"/>
    <mergeCell ref="C22:E22"/>
    <mergeCell ref="C16:E16"/>
    <mergeCell ref="B25:F25"/>
    <mergeCell ref="A37:E37"/>
    <mergeCell ref="A31:F35"/>
    <mergeCell ref="B28:D28"/>
    <mergeCell ref="B27:F27"/>
    <mergeCell ref="A6:A28"/>
    <mergeCell ref="B26:D26"/>
    <mergeCell ref="B23:E23"/>
    <mergeCell ref="C17:E17"/>
    <mergeCell ref="C18:E18"/>
    <mergeCell ref="C19:E19"/>
    <mergeCell ref="C20:E20"/>
  </mergeCells>
  <phoneticPr fontId="5" type="noConversion"/>
  <conditionalFormatting sqref="F23">
    <cfRule type="cellIs" dxfId="17" priority="7" operator="greaterThan">
      <formula>14</formula>
    </cfRule>
    <cfRule type="cellIs" dxfId="16" priority="8" operator="between">
      <formula>7</formula>
      <formula>14</formula>
    </cfRule>
    <cfRule type="cellIs" dxfId="15" priority="9" operator="lessThan">
      <formula>7</formula>
    </cfRule>
  </conditionalFormatting>
  <conditionalFormatting sqref="F24">
    <cfRule type="cellIs" dxfId="14" priority="1" operator="equal">
      <formula>"Low Risk"</formula>
    </cfRule>
    <cfRule type="cellIs" dxfId="13" priority="2" operator="equal">
      <formula>"Moderate Risk"</formula>
    </cfRule>
    <cfRule type="cellIs" dxfId="12" priority="3" operator="equal">
      <formula>"High Risk"</formula>
    </cfRule>
  </conditionalFormatting>
  <printOptions horizontalCentered="1"/>
  <pageMargins left="0.4" right="0.4" top="0.75" bottom="0.75" header="0" footer="0.3"/>
  <pageSetup scale="92" orientation="portrait" r:id="rId1"/>
  <headerFooter>
    <oddFooter>&amp;L&amp;"Times New Roman,Regular"&amp;12&amp;K000000_x000D__x000D__x000D__x000D__x000D_The Munro Scale©</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25" zoomScale="98" zoomScaleNormal="98" zoomScalePageLayoutView="150" workbookViewId="0">
      <selection activeCell="E41" sqref="E41"/>
    </sheetView>
  </sheetViews>
  <sheetFormatPr defaultColWidth="8.85546875" defaultRowHeight="15.75" x14ac:dyDescent="0.25"/>
  <cols>
    <col min="1" max="1" width="7.85546875" style="1" customWidth="1"/>
    <col min="2" max="2" width="17.7109375" style="1" customWidth="1"/>
    <col min="3" max="3" width="18.140625" style="1" customWidth="1"/>
    <col min="4" max="4" width="20.28515625" style="1" customWidth="1"/>
    <col min="5" max="5" width="22.42578125" style="1" customWidth="1"/>
    <col min="6" max="6" width="11.42578125" style="1" customWidth="1"/>
    <col min="7" max="16384" width="8.85546875" style="1"/>
  </cols>
  <sheetData>
    <row r="1" spans="1:6" ht="15.75" customHeight="1" x14ac:dyDescent="0.25">
      <c r="A1" s="95" t="s">
        <v>75</v>
      </c>
      <c r="B1" s="95"/>
      <c r="C1" s="95"/>
      <c r="D1" s="95"/>
      <c r="E1" s="95"/>
      <c r="F1" s="95"/>
    </row>
    <row r="2" spans="1:6" x14ac:dyDescent="0.25">
      <c r="A2" s="96"/>
      <c r="B2" s="96"/>
      <c r="C2" s="96"/>
      <c r="D2" s="96"/>
      <c r="E2" s="96"/>
      <c r="F2" s="96"/>
    </row>
    <row r="3" spans="1:6" ht="45" customHeight="1" x14ac:dyDescent="0.25">
      <c r="A3" s="93" t="s">
        <v>81</v>
      </c>
      <c r="B3" s="93"/>
      <c r="C3" s="93"/>
      <c r="D3" s="93"/>
      <c r="E3" s="93"/>
      <c r="F3" s="93"/>
    </row>
    <row r="4" spans="1:6" x14ac:dyDescent="0.25">
      <c r="A4" s="96"/>
      <c r="B4" s="96"/>
      <c r="C4" s="96"/>
      <c r="D4" s="96"/>
      <c r="E4" s="96"/>
      <c r="F4" s="96"/>
    </row>
    <row r="5" spans="1:6" ht="16.5" customHeight="1" thickBot="1" x14ac:dyDescent="0.3">
      <c r="A5" s="35"/>
      <c r="B5" s="34"/>
      <c r="C5" s="112" t="s">
        <v>80</v>
      </c>
      <c r="D5" s="112"/>
      <c r="E5" s="113"/>
      <c r="F5" s="37" t="s">
        <v>1</v>
      </c>
    </row>
    <row r="6" spans="1:6" ht="36" customHeight="1" thickBot="1" x14ac:dyDescent="0.3">
      <c r="A6" s="105" t="s">
        <v>31</v>
      </c>
      <c r="B6" s="21" t="s">
        <v>32</v>
      </c>
      <c r="C6" s="4">
        <v>1</v>
      </c>
      <c r="D6" s="4">
        <v>2</v>
      </c>
      <c r="E6" s="12">
        <v>3</v>
      </c>
      <c r="F6" s="32">
        <v>3</v>
      </c>
    </row>
    <row r="7" spans="1:6" ht="95.25" thickBot="1" x14ac:dyDescent="0.3">
      <c r="A7" s="106"/>
      <c r="B7" s="7" t="s">
        <v>116</v>
      </c>
      <c r="C7" s="7" t="s">
        <v>33</v>
      </c>
      <c r="D7" s="7" t="s">
        <v>34</v>
      </c>
      <c r="E7" s="7" t="s">
        <v>102</v>
      </c>
      <c r="F7" s="17"/>
    </row>
    <row r="8" spans="1:6" ht="16.5" thickBot="1" x14ac:dyDescent="0.3">
      <c r="A8" s="106"/>
      <c r="B8" s="2" t="s">
        <v>35</v>
      </c>
      <c r="C8" s="3">
        <v>1</v>
      </c>
      <c r="D8" s="3">
        <v>2</v>
      </c>
      <c r="E8" s="14">
        <v>3</v>
      </c>
      <c r="F8" s="16">
        <v>3</v>
      </c>
    </row>
    <row r="9" spans="1:6" ht="16.5" thickBot="1" x14ac:dyDescent="0.3">
      <c r="A9" s="106"/>
      <c r="B9" s="6"/>
      <c r="C9" s="6" t="s">
        <v>103</v>
      </c>
      <c r="D9" s="6" t="s">
        <v>36</v>
      </c>
      <c r="E9" s="6" t="s">
        <v>37</v>
      </c>
      <c r="F9" s="17"/>
    </row>
    <row r="10" spans="1:6" ht="16.5" thickBot="1" x14ac:dyDescent="0.3">
      <c r="A10" s="106"/>
      <c r="B10" s="2" t="s">
        <v>38</v>
      </c>
      <c r="C10" s="3">
        <v>1</v>
      </c>
      <c r="D10" s="3">
        <v>2</v>
      </c>
      <c r="E10" s="14">
        <v>3</v>
      </c>
      <c r="F10" s="16">
        <v>3</v>
      </c>
    </row>
    <row r="11" spans="1:6" ht="63.75" thickBot="1" x14ac:dyDescent="0.3">
      <c r="A11" s="106"/>
      <c r="B11" s="7" t="s">
        <v>114</v>
      </c>
      <c r="C11" s="7" t="s">
        <v>119</v>
      </c>
      <c r="D11" s="7" t="s">
        <v>120</v>
      </c>
      <c r="E11" s="7" t="s">
        <v>121</v>
      </c>
      <c r="F11" s="17"/>
    </row>
    <row r="12" spans="1:6" ht="16.5" thickBot="1" x14ac:dyDescent="0.3">
      <c r="A12" s="106"/>
      <c r="B12" s="2" t="s">
        <v>39</v>
      </c>
      <c r="C12" s="4">
        <v>1</v>
      </c>
      <c r="D12" s="4">
        <v>2</v>
      </c>
      <c r="E12" s="22">
        <v>3</v>
      </c>
      <c r="F12" s="16">
        <v>2</v>
      </c>
    </row>
    <row r="13" spans="1:6" ht="79.5" thickBot="1" x14ac:dyDescent="0.3">
      <c r="A13" s="106"/>
      <c r="B13" s="54" t="s">
        <v>115</v>
      </c>
      <c r="C13" s="7" t="s">
        <v>77</v>
      </c>
      <c r="D13" s="7" t="s">
        <v>99</v>
      </c>
      <c r="E13" s="7" t="s">
        <v>100</v>
      </c>
      <c r="F13" s="18"/>
    </row>
    <row r="14" spans="1:6" ht="16.5" thickBot="1" x14ac:dyDescent="0.3">
      <c r="A14" s="106"/>
      <c r="B14" s="2" t="s">
        <v>40</v>
      </c>
      <c r="C14" s="3">
        <v>1</v>
      </c>
      <c r="D14" s="3">
        <v>2</v>
      </c>
      <c r="E14" s="14">
        <v>3</v>
      </c>
      <c r="F14" s="16">
        <v>3</v>
      </c>
    </row>
    <row r="15" spans="1:6" ht="16.5" thickBot="1" x14ac:dyDescent="0.3">
      <c r="A15" s="106"/>
      <c r="B15" s="6" t="s">
        <v>113</v>
      </c>
      <c r="C15" s="6" t="s">
        <v>41</v>
      </c>
      <c r="D15" s="6" t="s">
        <v>42</v>
      </c>
      <c r="E15" s="7" t="s">
        <v>43</v>
      </c>
      <c r="F15" s="17"/>
    </row>
    <row r="16" spans="1:6" ht="16.5" thickBot="1" x14ac:dyDescent="0.3">
      <c r="A16" s="106"/>
      <c r="B16" s="8" t="s">
        <v>89</v>
      </c>
      <c r="C16" s="23">
        <v>1</v>
      </c>
      <c r="D16" s="23">
        <v>2</v>
      </c>
      <c r="E16" s="24">
        <v>3</v>
      </c>
      <c r="F16" s="16">
        <v>3</v>
      </c>
    </row>
    <row r="17" spans="1:8" ht="48" thickBot="1" x14ac:dyDescent="0.3">
      <c r="A17" s="106"/>
      <c r="B17" s="25" t="s">
        <v>91</v>
      </c>
      <c r="C17" s="7" t="s">
        <v>90</v>
      </c>
      <c r="D17" s="7" t="s">
        <v>92</v>
      </c>
      <c r="E17" s="26" t="s">
        <v>107</v>
      </c>
      <c r="F17" s="30"/>
    </row>
    <row r="18" spans="1:8" ht="16.5" thickBot="1" x14ac:dyDescent="0.3">
      <c r="A18" s="106"/>
      <c r="B18" s="27" t="s">
        <v>44</v>
      </c>
      <c r="C18" s="28">
        <v>1</v>
      </c>
      <c r="D18" s="28">
        <v>2</v>
      </c>
      <c r="E18" s="29">
        <v>3</v>
      </c>
      <c r="F18" s="16">
        <v>1</v>
      </c>
    </row>
    <row r="19" spans="1:8" ht="16.5" thickBot="1" x14ac:dyDescent="0.3">
      <c r="A19" s="106"/>
      <c r="B19" s="25" t="s">
        <v>117</v>
      </c>
      <c r="C19" s="7" t="s">
        <v>45</v>
      </c>
      <c r="D19" s="7" t="s">
        <v>46</v>
      </c>
      <c r="E19" s="7" t="s">
        <v>47</v>
      </c>
      <c r="F19" s="30"/>
    </row>
    <row r="20" spans="1:8" ht="16.5" thickBot="1" x14ac:dyDescent="0.3">
      <c r="A20" s="106"/>
      <c r="B20" s="115" t="s">
        <v>86</v>
      </c>
      <c r="C20" s="116"/>
      <c r="D20" s="116"/>
      <c r="E20" s="116"/>
      <c r="F20" s="20">
        <f>SUM(F6,F8,F10,F12,F14,F16,F18)</f>
        <v>18</v>
      </c>
    </row>
    <row r="21" spans="1:8" ht="16.5" thickBot="1" x14ac:dyDescent="0.3">
      <c r="A21" s="106"/>
      <c r="B21" s="115" t="s">
        <v>87</v>
      </c>
      <c r="C21" s="117"/>
      <c r="D21" s="117"/>
      <c r="E21" s="118"/>
      <c r="F21" s="20">
        <f>Preop!F23</f>
        <v>6</v>
      </c>
    </row>
    <row r="22" spans="1:8" ht="16.5" thickBot="1" x14ac:dyDescent="0.3">
      <c r="A22" s="106"/>
      <c r="B22" s="108" t="s">
        <v>64</v>
      </c>
      <c r="C22" s="109"/>
      <c r="D22" s="109"/>
      <c r="E22" s="114"/>
      <c r="F22" s="39">
        <f>SUM(F20,F21)</f>
        <v>24</v>
      </c>
    </row>
    <row r="23" spans="1:8" ht="32.25" thickBot="1" x14ac:dyDescent="0.3">
      <c r="A23" s="106"/>
      <c r="B23" s="49" t="s">
        <v>48</v>
      </c>
      <c r="C23" s="52" t="s">
        <v>49</v>
      </c>
      <c r="D23" s="50" t="s">
        <v>50</v>
      </c>
      <c r="E23" s="51" t="s">
        <v>76</v>
      </c>
      <c r="F23" s="42" t="str">
        <f>IF(F22&lt;14,"Low Risk", IF(F22&lt;25,"Moderate Risk","High Risk"))</f>
        <v>Moderate Risk</v>
      </c>
    </row>
    <row r="24" spans="1:8" ht="24" customHeight="1" x14ac:dyDescent="0.25">
      <c r="A24" s="106"/>
      <c r="B24" s="88" t="s">
        <v>65</v>
      </c>
      <c r="C24" s="89"/>
      <c r="D24" s="89"/>
      <c r="E24" s="89"/>
      <c r="F24" s="90"/>
      <c r="H24" s="46"/>
    </row>
    <row r="25" spans="1:8" ht="45" customHeight="1" x14ac:dyDescent="0.25">
      <c r="A25" s="106"/>
      <c r="B25" s="99" t="s">
        <v>27</v>
      </c>
      <c r="C25" s="100"/>
      <c r="D25" s="101"/>
      <c r="E25" s="5" t="s">
        <v>28</v>
      </c>
      <c r="F25" s="4" t="s">
        <v>29</v>
      </c>
    </row>
    <row r="26" spans="1:8" ht="45" customHeight="1" x14ac:dyDescent="0.25">
      <c r="A26" s="106"/>
      <c r="B26" s="102" t="s">
        <v>71</v>
      </c>
      <c r="C26" s="103"/>
      <c r="D26" s="103"/>
      <c r="E26" s="103"/>
      <c r="F26" s="104"/>
    </row>
    <row r="27" spans="1:8" ht="45" customHeight="1" x14ac:dyDescent="0.25">
      <c r="A27" s="107"/>
      <c r="B27" s="99" t="s">
        <v>27</v>
      </c>
      <c r="C27" s="100"/>
      <c r="D27" s="101"/>
      <c r="E27" s="5" t="s">
        <v>28</v>
      </c>
      <c r="F27" s="4" t="s">
        <v>29</v>
      </c>
    </row>
    <row r="30" spans="1:8" x14ac:dyDescent="0.25">
      <c r="A30" s="91" t="s">
        <v>133</v>
      </c>
      <c r="B30" s="91"/>
      <c r="C30" s="91"/>
      <c r="D30" s="91"/>
      <c r="E30" s="91"/>
      <c r="F30" s="91"/>
    </row>
  </sheetData>
  <mergeCells count="14">
    <mergeCell ref="A30:F30"/>
    <mergeCell ref="A1:F1"/>
    <mergeCell ref="A2:F2"/>
    <mergeCell ref="A3:F3"/>
    <mergeCell ref="A4:F4"/>
    <mergeCell ref="C5:E5"/>
    <mergeCell ref="B27:D27"/>
    <mergeCell ref="B24:F24"/>
    <mergeCell ref="B26:F26"/>
    <mergeCell ref="A6:A27"/>
    <mergeCell ref="B25:D25"/>
    <mergeCell ref="B22:E22"/>
    <mergeCell ref="B20:E20"/>
    <mergeCell ref="B21:E21"/>
  </mergeCells>
  <phoneticPr fontId="5" type="noConversion"/>
  <conditionalFormatting sqref="F22">
    <cfRule type="cellIs" dxfId="11" priority="4" operator="greaterThan">
      <formula>24</formula>
    </cfRule>
    <cfRule type="cellIs" dxfId="10" priority="5" operator="between">
      <formula>14</formula>
      <formula>24</formula>
    </cfRule>
    <cfRule type="cellIs" dxfId="9" priority="6" operator="lessThan">
      <formula>14</formula>
    </cfRule>
  </conditionalFormatting>
  <conditionalFormatting sqref="F23">
    <cfRule type="cellIs" dxfId="8" priority="1" operator="equal">
      <formula>"High Risk"</formula>
    </cfRule>
    <cfRule type="cellIs" dxfId="7" priority="2" operator="equal">
      <formula>"Moderate Risk"</formula>
    </cfRule>
    <cfRule type="cellIs" dxfId="6" priority="3" operator="equal">
      <formula>"Low Risk"</formula>
    </cfRule>
  </conditionalFormatting>
  <printOptions horizontalCentered="1"/>
  <pageMargins left="0.4" right="0.4" top="0.5" bottom="0.5" header="0" footer="0.3"/>
  <pageSetup scale="93" orientation="portrait"/>
  <headerFooter>
    <oddFooter>&amp;L&amp;"Times New Roman,Regular"&amp;12The Munro Scale©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opLeftCell="A13" zoomScale="112" zoomScaleNormal="112" zoomScalePageLayoutView="150" workbookViewId="0">
      <selection activeCell="B19" sqref="B19:E19"/>
    </sheetView>
  </sheetViews>
  <sheetFormatPr defaultColWidth="8.85546875" defaultRowHeight="15.75" x14ac:dyDescent="0.25"/>
  <cols>
    <col min="1" max="1" width="7.85546875" style="1" customWidth="1"/>
    <col min="2" max="2" width="23.42578125" style="1" customWidth="1"/>
    <col min="3" max="3" width="18.28515625" style="1" customWidth="1"/>
    <col min="4" max="4" width="18.42578125" style="1" customWidth="1"/>
    <col min="5" max="5" width="18.28515625" style="1" customWidth="1"/>
    <col min="6" max="6" width="11.42578125" style="1" customWidth="1"/>
    <col min="7" max="16384" width="8.85546875" style="1"/>
  </cols>
  <sheetData>
    <row r="1" spans="1:9" ht="15.75" customHeight="1" x14ac:dyDescent="0.25">
      <c r="A1" s="95" t="s">
        <v>74</v>
      </c>
      <c r="B1" s="95"/>
      <c r="C1" s="95"/>
      <c r="D1" s="95"/>
      <c r="E1" s="95"/>
      <c r="F1" s="95"/>
    </row>
    <row r="2" spans="1:9" x14ac:dyDescent="0.25">
      <c r="A2" s="96"/>
      <c r="B2" s="96"/>
      <c r="C2" s="96"/>
      <c r="D2" s="96"/>
      <c r="E2" s="96"/>
      <c r="F2" s="96"/>
    </row>
    <row r="3" spans="1:9" ht="45.95" customHeight="1" x14ac:dyDescent="0.25">
      <c r="A3" s="93" t="s">
        <v>82</v>
      </c>
      <c r="B3" s="93"/>
      <c r="C3" s="93"/>
      <c r="D3" s="93"/>
      <c r="E3" s="93"/>
      <c r="F3" s="93"/>
    </row>
    <row r="4" spans="1:9" x14ac:dyDescent="0.25">
      <c r="A4" s="96"/>
      <c r="B4" s="96"/>
      <c r="C4" s="96"/>
      <c r="D4" s="96"/>
      <c r="E4" s="96"/>
      <c r="F4" s="96"/>
    </row>
    <row r="5" spans="1:9" ht="16.5" customHeight="1" thickBot="1" x14ac:dyDescent="0.3">
      <c r="A5" s="36"/>
      <c r="B5" s="34"/>
      <c r="C5" s="119" t="s">
        <v>83</v>
      </c>
      <c r="D5" s="112"/>
      <c r="E5" s="113"/>
      <c r="F5" s="37" t="s">
        <v>1</v>
      </c>
    </row>
    <row r="6" spans="1:9" ht="36" customHeight="1" thickBot="1" x14ac:dyDescent="0.3">
      <c r="A6" s="105" t="s">
        <v>51</v>
      </c>
      <c r="B6" s="21" t="s">
        <v>66</v>
      </c>
      <c r="C6" s="4">
        <v>1</v>
      </c>
      <c r="D6" s="4">
        <v>2</v>
      </c>
      <c r="E6" s="12">
        <v>3</v>
      </c>
      <c r="F6" s="32">
        <v>3</v>
      </c>
    </row>
    <row r="7" spans="1:9" ht="51.75" customHeight="1" thickBot="1" x14ac:dyDescent="0.3">
      <c r="A7" s="106"/>
      <c r="B7" s="7" t="s">
        <v>88</v>
      </c>
      <c r="C7" s="7" t="s">
        <v>67</v>
      </c>
      <c r="D7" s="7" t="s">
        <v>68</v>
      </c>
      <c r="E7" s="7" t="s">
        <v>52</v>
      </c>
      <c r="F7" s="17"/>
    </row>
    <row r="8" spans="1:9" ht="16.5" thickBot="1" x14ac:dyDescent="0.3">
      <c r="A8" s="106"/>
      <c r="B8" s="2" t="s">
        <v>53</v>
      </c>
      <c r="C8" s="3">
        <v>1</v>
      </c>
      <c r="D8" s="3">
        <v>2</v>
      </c>
      <c r="E8" s="14">
        <v>3</v>
      </c>
      <c r="F8" s="16">
        <v>3</v>
      </c>
    </row>
    <row r="9" spans="1:9" ht="63.75" thickBot="1" x14ac:dyDescent="0.3">
      <c r="A9" s="106"/>
      <c r="B9" s="7" t="s">
        <v>118</v>
      </c>
      <c r="C9" s="6" t="s">
        <v>54</v>
      </c>
      <c r="D9" s="6" t="s">
        <v>55</v>
      </c>
      <c r="E9" s="6" t="s">
        <v>56</v>
      </c>
      <c r="F9" s="17"/>
    </row>
    <row r="10" spans="1:9" ht="16.5" thickBot="1" x14ac:dyDescent="0.3">
      <c r="A10" s="106"/>
      <c r="B10" s="115" t="s">
        <v>85</v>
      </c>
      <c r="C10" s="116"/>
      <c r="D10" s="116"/>
      <c r="E10" s="116"/>
      <c r="F10" s="20">
        <f>SUM(F6,F8)</f>
        <v>6</v>
      </c>
    </row>
    <row r="11" spans="1:9" ht="16.5" thickBot="1" x14ac:dyDescent="0.3">
      <c r="A11" s="106"/>
      <c r="B11" s="115" t="s">
        <v>84</v>
      </c>
      <c r="C11" s="117"/>
      <c r="D11" s="117"/>
      <c r="E11" s="118"/>
      <c r="F11" s="20">
        <f>Intraop!F22</f>
        <v>24</v>
      </c>
    </row>
    <row r="12" spans="1:9" ht="20.25" customHeight="1" thickBot="1" x14ac:dyDescent="0.3">
      <c r="A12" s="106"/>
      <c r="B12" s="108" t="s">
        <v>69</v>
      </c>
      <c r="C12" s="109"/>
      <c r="D12" s="109"/>
      <c r="E12" s="114"/>
      <c r="F12" s="39">
        <f>SUM(F10,F11)</f>
        <v>30</v>
      </c>
    </row>
    <row r="13" spans="1:9" ht="32.25" thickBot="1" x14ac:dyDescent="0.3">
      <c r="A13" s="106"/>
      <c r="B13" s="49" t="s">
        <v>57</v>
      </c>
      <c r="C13" s="52" t="s">
        <v>58</v>
      </c>
      <c r="D13" s="50" t="s">
        <v>59</v>
      </c>
      <c r="E13" s="51" t="s">
        <v>76</v>
      </c>
      <c r="F13" s="42" t="str">
        <f>IF(F12&lt;16,"Low Risk", IF(F12&lt;29,"Moderate Risk","High Risk"))</f>
        <v>High Risk</v>
      </c>
      <c r="G13" s="53"/>
      <c r="H13" s="53"/>
      <c r="I13" s="40"/>
    </row>
    <row r="14" spans="1:9" ht="24" customHeight="1" x14ac:dyDescent="0.25">
      <c r="A14" s="106"/>
      <c r="B14" s="88" t="s">
        <v>70</v>
      </c>
      <c r="C14" s="89"/>
      <c r="D14" s="89"/>
      <c r="E14" s="89"/>
      <c r="F14" s="90"/>
      <c r="H14" s="41"/>
      <c r="I14" s="41"/>
    </row>
    <row r="15" spans="1:9" ht="45" customHeight="1" x14ac:dyDescent="0.25">
      <c r="A15" s="106"/>
      <c r="B15" s="99" t="s">
        <v>27</v>
      </c>
      <c r="C15" s="100"/>
      <c r="D15" s="101"/>
      <c r="E15" s="5" t="s">
        <v>28</v>
      </c>
      <c r="F15" s="4" t="s">
        <v>29</v>
      </c>
      <c r="H15" s="44"/>
    </row>
    <row r="16" spans="1:9" ht="45" customHeight="1" x14ac:dyDescent="0.25">
      <c r="A16" s="106"/>
      <c r="B16" s="102" t="s">
        <v>73</v>
      </c>
      <c r="C16" s="103"/>
      <c r="D16" s="103"/>
      <c r="E16" s="103"/>
      <c r="F16" s="104"/>
    </row>
    <row r="17" spans="1:6" ht="45" customHeight="1" x14ac:dyDescent="0.25">
      <c r="A17" s="107"/>
      <c r="B17" s="100" t="s">
        <v>27</v>
      </c>
      <c r="C17" s="100"/>
      <c r="D17" s="101"/>
      <c r="E17" s="5" t="s">
        <v>28</v>
      </c>
      <c r="F17" s="4" t="s">
        <v>29</v>
      </c>
    </row>
    <row r="19" spans="1:6" x14ac:dyDescent="0.25">
      <c r="B19" s="91" t="s">
        <v>133</v>
      </c>
      <c r="C19" s="91"/>
      <c r="D19" s="91"/>
      <c r="E19" s="91"/>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sheetData>
  <mergeCells count="14">
    <mergeCell ref="B19:E19"/>
    <mergeCell ref="B17:D17"/>
    <mergeCell ref="B16:F16"/>
    <mergeCell ref="A6:A17"/>
    <mergeCell ref="A1:F1"/>
    <mergeCell ref="A2:F2"/>
    <mergeCell ref="A3:F3"/>
    <mergeCell ref="A4:F4"/>
    <mergeCell ref="B10:E10"/>
    <mergeCell ref="B12:E12"/>
    <mergeCell ref="B15:D15"/>
    <mergeCell ref="C5:E5"/>
    <mergeCell ref="B11:E11"/>
    <mergeCell ref="B14:F14"/>
  </mergeCells>
  <phoneticPr fontId="5" type="noConversion"/>
  <conditionalFormatting sqref="F12">
    <cfRule type="cellIs" dxfId="5" priority="4" operator="greaterThan">
      <formula>28</formula>
    </cfRule>
    <cfRule type="cellIs" dxfId="4" priority="5" operator="between">
      <formula>16</formula>
      <formula>28</formula>
    </cfRule>
    <cfRule type="cellIs" dxfId="3" priority="6" operator="lessThan">
      <formula>16</formula>
    </cfRule>
  </conditionalFormatting>
  <conditionalFormatting sqref="F13:I13">
    <cfRule type="cellIs" dxfId="2" priority="1" operator="equal">
      <formula>"High Risk"</formula>
    </cfRule>
    <cfRule type="cellIs" dxfId="1" priority="2" operator="equal">
      <formula>"Moderate Risk"</formula>
    </cfRule>
    <cfRule type="cellIs" dxfId="0" priority="3" operator="equal">
      <formula>"Low Risk"</formula>
    </cfRule>
  </conditionalFormatting>
  <printOptions horizontalCentered="1"/>
  <pageMargins left="0.4" right="0.4" top="0.5" bottom="0.5" header="0" footer="0.3"/>
  <pageSetup scale="93" orientation="portrait"/>
  <headerFooter>
    <oddFooter>&amp;L&amp;"Times New Roman,Regular"&amp;12The Munro Scale©</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activeCell="C30" sqref="C30"/>
    </sheetView>
  </sheetViews>
  <sheetFormatPr defaultColWidth="8.85546875" defaultRowHeight="15.75" x14ac:dyDescent="0.25"/>
  <cols>
    <col min="1" max="1" width="19.28515625" style="1" bestFit="1" customWidth="1"/>
    <col min="2" max="2" width="17.7109375" style="1" bestFit="1" customWidth="1"/>
    <col min="3" max="3" width="21.85546875" style="1" customWidth="1"/>
    <col min="4" max="4" width="17.5703125" style="1" customWidth="1"/>
    <col min="5" max="5" width="19.28515625" style="1" customWidth="1"/>
    <col min="6" max="6" width="16.85546875" style="1" bestFit="1" customWidth="1"/>
    <col min="7" max="7" width="16.28515625" style="1" bestFit="1" customWidth="1"/>
    <col min="8" max="8" width="19.5703125" style="58" customWidth="1"/>
    <col min="9" max="16384" width="8.85546875" style="1"/>
  </cols>
  <sheetData>
    <row r="1" spans="1:11" ht="15.75" customHeight="1" x14ac:dyDescent="0.25">
      <c r="A1" s="95" t="s">
        <v>130</v>
      </c>
      <c r="B1" s="95"/>
      <c r="C1" s="95"/>
      <c r="D1" s="95"/>
      <c r="E1" s="95"/>
      <c r="F1" s="95"/>
      <c r="G1" s="73"/>
      <c r="H1" s="73"/>
      <c r="I1" s="73"/>
      <c r="J1" s="73"/>
      <c r="K1" s="73"/>
    </row>
    <row r="2" spans="1:11" ht="15.75" customHeight="1" x14ac:dyDescent="0.25">
      <c r="A2" s="122" t="s">
        <v>131</v>
      </c>
      <c r="B2" s="122"/>
      <c r="C2" s="122"/>
      <c r="D2" s="122"/>
      <c r="E2" s="122"/>
      <c r="F2" s="122"/>
    </row>
    <row r="3" spans="1:11" ht="30" customHeight="1" x14ac:dyDescent="0.25">
      <c r="A3" s="64" t="s">
        <v>104</v>
      </c>
      <c r="B3" s="64" t="s">
        <v>105</v>
      </c>
      <c r="C3" s="64" t="s">
        <v>106</v>
      </c>
      <c r="D3" s="68" t="s">
        <v>126</v>
      </c>
      <c r="E3" s="64" t="s">
        <v>127</v>
      </c>
      <c r="F3" s="64" t="s">
        <v>10</v>
      </c>
      <c r="G3" s="57" t="s">
        <v>129</v>
      </c>
      <c r="H3" s="59"/>
      <c r="I3" s="57"/>
    </row>
    <row r="4" spans="1:11" s="62" customFormat="1" ht="29.1" customHeight="1" x14ac:dyDescent="0.25">
      <c r="A4" s="65"/>
      <c r="B4" s="72">
        <v>5</v>
      </c>
      <c r="C4" s="72">
        <v>4</v>
      </c>
      <c r="D4" s="65">
        <f>(B4*12)+C4</f>
        <v>64</v>
      </c>
      <c r="E4" s="72">
        <v>110</v>
      </c>
      <c r="F4" s="71">
        <f>(E4*703)/(D4^2)</f>
        <v>18.87939453125</v>
      </c>
      <c r="G4" s="61" t="s">
        <v>128</v>
      </c>
      <c r="H4" s="69"/>
      <c r="I4" s="61"/>
    </row>
    <row r="5" spans="1:11" s="62" customFormat="1" ht="15.75" customHeight="1" x14ac:dyDescent="0.25">
      <c r="A5" s="60"/>
      <c r="B5" s="60"/>
      <c r="C5" s="60"/>
      <c r="D5" s="60"/>
      <c r="E5" s="60"/>
      <c r="F5" s="61"/>
      <c r="H5" s="63"/>
    </row>
    <row r="6" spans="1:11" ht="36" customHeight="1" x14ac:dyDescent="0.25">
      <c r="A6" s="66" t="s">
        <v>122</v>
      </c>
      <c r="B6" s="64" t="s">
        <v>123</v>
      </c>
      <c r="C6" s="64" t="s">
        <v>124</v>
      </c>
      <c r="D6" s="60"/>
      <c r="E6" s="60"/>
      <c r="F6" s="57"/>
    </row>
    <row r="7" spans="1:11" s="62" customFormat="1" ht="30" customHeight="1" x14ac:dyDescent="0.25">
      <c r="A7" s="67"/>
      <c r="B7" s="72">
        <v>96</v>
      </c>
      <c r="C7" s="70">
        <f>CONVERT(B7,"F","C" )</f>
        <v>35.555555555555557</v>
      </c>
      <c r="D7" s="60"/>
      <c r="E7" s="60"/>
      <c r="F7" s="61"/>
      <c r="H7" s="63"/>
    </row>
    <row r="8" spans="1:11" ht="15.75" customHeight="1" x14ac:dyDescent="0.25">
      <c r="A8" s="60"/>
      <c r="B8" s="60"/>
      <c r="C8" s="60"/>
      <c r="D8" s="60"/>
      <c r="E8" s="60"/>
    </row>
    <row r="9" spans="1:11" ht="16.5" customHeight="1" thickBot="1" x14ac:dyDescent="0.3">
      <c r="A9" s="34"/>
      <c r="B9" s="97" t="s">
        <v>79</v>
      </c>
      <c r="C9" s="97"/>
      <c r="D9" s="97"/>
      <c r="E9" s="37" t="s">
        <v>1</v>
      </c>
    </row>
    <row r="10" spans="1:11" ht="16.5" thickBot="1" x14ac:dyDescent="0.3">
      <c r="A10" s="2" t="s">
        <v>14</v>
      </c>
      <c r="B10" s="3">
        <v>1</v>
      </c>
      <c r="C10" s="3">
        <v>2</v>
      </c>
      <c r="D10" s="3">
        <v>3</v>
      </c>
      <c r="E10" s="74">
        <v>3</v>
      </c>
      <c r="F10" s="82" t="s">
        <v>98</v>
      </c>
      <c r="G10" s="83" t="s">
        <v>97</v>
      </c>
      <c r="H10" s="84" t="s">
        <v>95</v>
      </c>
    </row>
    <row r="11" spans="1:11" ht="54.95" customHeight="1" thickBot="1" x14ac:dyDescent="0.3">
      <c r="A11" s="7" t="s">
        <v>111</v>
      </c>
      <c r="B11" s="7" t="s">
        <v>108</v>
      </c>
      <c r="C11" s="7" t="s">
        <v>109</v>
      </c>
      <c r="D11" s="7" t="s">
        <v>110</v>
      </c>
      <c r="E11" s="75"/>
      <c r="F11" s="78">
        <v>150</v>
      </c>
      <c r="G11" s="79">
        <v>120</v>
      </c>
      <c r="H11" s="80">
        <f>(G11-F11)/F11</f>
        <v>-0.2</v>
      </c>
    </row>
    <row r="13" spans="1:11" ht="16.5" customHeight="1" thickBot="1" x14ac:dyDescent="0.3">
      <c r="A13" s="34"/>
      <c r="B13" s="112" t="s">
        <v>80</v>
      </c>
      <c r="C13" s="112"/>
      <c r="D13" s="113"/>
      <c r="E13" s="37" t="s">
        <v>1</v>
      </c>
    </row>
    <row r="14" spans="1:11" ht="16.5" thickBot="1" x14ac:dyDescent="0.3">
      <c r="A14" s="2" t="s">
        <v>38</v>
      </c>
      <c r="B14" s="3">
        <v>1</v>
      </c>
      <c r="C14" s="3">
        <v>2</v>
      </c>
      <c r="D14" s="14">
        <v>3</v>
      </c>
      <c r="E14" s="76">
        <v>2</v>
      </c>
      <c r="F14" s="82" t="s">
        <v>98</v>
      </c>
      <c r="G14" s="83" t="s">
        <v>97</v>
      </c>
      <c r="H14" s="84" t="s">
        <v>132</v>
      </c>
    </row>
    <row r="15" spans="1:11" ht="74.099999999999994" customHeight="1" thickBot="1" x14ac:dyDescent="0.3">
      <c r="A15" s="7" t="s">
        <v>114</v>
      </c>
      <c r="B15" s="7" t="s">
        <v>119</v>
      </c>
      <c r="C15" s="7" t="s">
        <v>120</v>
      </c>
      <c r="D15" s="7" t="s">
        <v>125</v>
      </c>
      <c r="E15" s="77"/>
      <c r="F15" s="78">
        <v>36.1</v>
      </c>
      <c r="G15" s="79">
        <v>34.6</v>
      </c>
      <c r="H15" s="81">
        <f>(G15-F15)/F15</f>
        <v>-4.1551246537396121E-2</v>
      </c>
    </row>
    <row r="16" spans="1:11" ht="16.5" thickBot="1" x14ac:dyDescent="0.3">
      <c r="A16" s="2" t="s">
        <v>39</v>
      </c>
      <c r="B16" s="4">
        <v>1</v>
      </c>
      <c r="C16" s="4">
        <v>2</v>
      </c>
      <c r="D16" s="22">
        <v>3</v>
      </c>
      <c r="E16" s="76">
        <v>2</v>
      </c>
      <c r="F16" s="82" t="s">
        <v>98</v>
      </c>
      <c r="G16" s="83" t="s">
        <v>97</v>
      </c>
      <c r="H16" s="84" t="s">
        <v>95</v>
      </c>
    </row>
    <row r="17" spans="1:8" ht="77.099999999999994" customHeight="1" thickBot="1" x14ac:dyDescent="0.3">
      <c r="A17" s="54" t="s">
        <v>115</v>
      </c>
      <c r="B17" s="7" t="s">
        <v>77</v>
      </c>
      <c r="C17" s="7" t="s">
        <v>99</v>
      </c>
      <c r="D17" s="7" t="s">
        <v>100</v>
      </c>
      <c r="E17" s="75"/>
      <c r="F17" s="78">
        <v>135</v>
      </c>
      <c r="G17" s="79">
        <v>148</v>
      </c>
      <c r="H17" s="80">
        <f>(G17-F17)/F17</f>
        <v>9.6296296296296297E-2</v>
      </c>
    </row>
    <row r="19" spans="1:8" x14ac:dyDescent="0.25">
      <c r="A19" s="121" t="s">
        <v>94</v>
      </c>
      <c r="B19" s="121"/>
      <c r="C19" s="121"/>
      <c r="D19" s="121"/>
      <c r="E19" s="121"/>
    </row>
    <row r="20" spans="1:8" ht="30.95" customHeight="1" x14ac:dyDescent="0.25">
      <c r="A20" s="121" t="s">
        <v>96</v>
      </c>
      <c r="B20" s="121"/>
      <c r="C20" s="121"/>
      <c r="D20" s="121"/>
      <c r="E20" s="121"/>
    </row>
    <row r="21" spans="1:8" x14ac:dyDescent="0.25">
      <c r="A21" s="120" t="s">
        <v>133</v>
      </c>
      <c r="B21" s="120"/>
      <c r="C21" s="120"/>
      <c r="D21" s="120"/>
      <c r="E21" s="120"/>
    </row>
    <row r="22" spans="1:8" x14ac:dyDescent="0.25">
      <c r="A22" s="56"/>
      <c r="B22" s="56"/>
      <c r="C22" s="56"/>
      <c r="D22" s="56"/>
      <c r="E22" s="56"/>
    </row>
    <row r="23" spans="1:8" x14ac:dyDescent="0.25">
      <c r="A23" s="56"/>
      <c r="B23" s="56"/>
      <c r="C23" s="56"/>
      <c r="D23" s="56"/>
      <c r="E23" s="56"/>
    </row>
    <row r="24" spans="1:8" x14ac:dyDescent="0.25">
      <c r="A24" s="56"/>
      <c r="B24" s="56"/>
      <c r="C24" s="56"/>
      <c r="D24" s="56"/>
      <c r="E24" s="56"/>
    </row>
    <row r="25" spans="1:8" x14ac:dyDescent="0.25">
      <c r="A25" s="56"/>
      <c r="B25" s="56"/>
      <c r="C25" s="56"/>
      <c r="D25" s="56"/>
      <c r="E25" s="56"/>
    </row>
  </sheetData>
  <mergeCells count="7">
    <mergeCell ref="A21:E21"/>
    <mergeCell ref="A20:E20"/>
    <mergeCell ref="A1:F1"/>
    <mergeCell ref="A2:F2"/>
    <mergeCell ref="B9:D9"/>
    <mergeCell ref="B13:D13"/>
    <mergeCell ref="A19:E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Preop</vt:lpstr>
      <vt:lpstr>Intraop</vt:lpstr>
      <vt:lpstr>PACU</vt:lpstr>
      <vt:lpstr>Calculator </vt:lpstr>
      <vt:lpstr>Intraop!Print_Area</vt:lpstr>
      <vt:lpstr>PACU!Print_Area</vt:lpstr>
      <vt:lpstr>Preop!Print_Area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dc:creator>
  <cp:lastModifiedBy>Susan Root</cp:lastModifiedBy>
  <cp:lastPrinted>2015-04-07T21:25:52Z</cp:lastPrinted>
  <dcterms:created xsi:type="dcterms:W3CDTF">2014-06-07T23:27:18Z</dcterms:created>
  <dcterms:modified xsi:type="dcterms:W3CDTF">2016-11-09T21:35:56Z</dcterms:modified>
</cp:coreProperties>
</file>